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155" windowHeight="12330" activeTab="0"/>
  </bookViews>
  <sheets>
    <sheet name="ΤΕΤΡΑΡΙΧΤΗ" sheetId="1" r:id="rId1"/>
  </sheets>
  <definedNames>
    <definedName name="_xlnm.Print_Area" localSheetId="0">'ΤΕΤΡΑΡΙΧΤΗ'!$A$1:$M$29</definedName>
  </definedNames>
  <calcPr fullCalcOnLoad="1"/>
</workbook>
</file>

<file path=xl/sharedStrings.xml><?xml version="1.0" encoding="utf-8"?>
<sst xmlns="http://schemas.openxmlformats.org/spreadsheetml/2006/main" count="33" uniqueCount="29">
  <si>
    <t>ΥΨΟΣ ΚΟΡΦΙΑ</t>
  </si>
  <si>
    <t>ΚΛΙΣΗ ΣΤΕΓΗΣ ΣΕ ΜΟΙΡΕΣ</t>
  </si>
  <si>
    <t>ΚΛΙΣΗ ΣΤΕΓΗΣ ΜΕ %</t>
  </si>
  <si>
    <t>ΙΩΑΝΝΗΣ ΚΑΡΑΜΠΑΛΗΣ &amp; ΣΙΑ Ο.Ε.</t>
  </si>
  <si>
    <t>ΕΜΠΟΡΙΑ ΜΕΤΑΛΛΩΝ &amp; ΕΙΔΩΝ ΔΟΜΗΣΗΣ</t>
  </si>
  <si>
    <t>ΓΕΝΝΗΜΑΤΑ &amp; ΜΑΞΙΜΟΥ ΓΡΑΙΚΟΥ 13 ΙΩΑΝΝΙΝΑ</t>
  </si>
  <si>
    <t>www.karampalis.gr</t>
  </si>
  <si>
    <t>ΤΗΛ. 26510 33885, 26510 78885 FΑΧ. 26510 83006</t>
  </si>
  <si>
    <t>Συμπληρώστε την τιμή για το παραπάνω μέγεθος:</t>
  </si>
  <si>
    <t>Επι του σχήματος συμπληρώνοντας τα πράσινα κελία δώστε τις διαστάσεις της στέγης σε μέτρα</t>
  </si>
  <si>
    <t>Υπολογίζονται αυτόματα οι κεκλιμένες επιφάνειες της στέγης σε τ.μ.</t>
  </si>
  <si>
    <t>Επιλέξτε τo μέγεθος με το οποίο θα ορίσετε την κλίση της στέγης από το αναπτυσσόμενο μενού:</t>
  </si>
  <si>
    <t>Τυπώστε ή αποστείλτε μας το αρχείο για να σας δώσουμε προσφορά για πάνελ πολυουρεθάνης</t>
  </si>
  <si>
    <t>ΥΠΟΛΟΓΙΣΜΟΣ ΕΠΙΦΑΝΕΙΩΝ ΤΕΤΡΑΚΛΙΝΗΣ ΙΣΟΚΛΙΝΟΥΣ ΣΤΕΓΗΣ</t>
  </si>
  <si>
    <t>α =</t>
  </si>
  <si>
    <t>΄Υψος Κορφιά</t>
  </si>
  <si>
    <t>Κλίση στέγης</t>
  </si>
  <si>
    <t>◦</t>
  </si>
  <si>
    <t>m</t>
  </si>
  <si>
    <t>Εμβαδό δαπέδου</t>
  </si>
  <si>
    <t>Όγκος στέγης</t>
  </si>
  <si>
    <t>Εμβαδό κεκλ. Επιφανειών</t>
  </si>
  <si>
    <t>korf</t>
  </si>
  <si>
    <t>moire</t>
  </si>
  <si>
    <t>klis</t>
  </si>
  <si>
    <t>mhkos</t>
  </si>
  <si>
    <r>
      <t>m</t>
    </r>
    <r>
      <rPr>
        <b/>
        <vertAlign val="superscript"/>
        <sz val="14"/>
        <color indexed="8"/>
        <rFont val="Calibri"/>
        <family val="2"/>
      </rPr>
      <t>2</t>
    </r>
  </si>
  <si>
    <r>
      <t>m</t>
    </r>
    <r>
      <rPr>
        <b/>
        <vertAlign val="superscript"/>
        <sz val="14"/>
        <color indexed="8"/>
        <rFont val="Calibri"/>
        <family val="2"/>
      </rPr>
      <t>3</t>
    </r>
  </si>
  <si>
    <r>
      <t>ΜΗΚΟΣ ΚΕΚΛΙΜΕΝΗΣ ΠΛΕΥΡΑΣ "</t>
    </r>
    <r>
      <rPr>
        <b/>
        <sz val="14"/>
        <color indexed="9"/>
        <rFont val="Calibri"/>
        <family val="2"/>
      </rPr>
      <t>α</t>
    </r>
    <r>
      <rPr>
        <sz val="12"/>
        <color indexed="9"/>
        <rFont val="Calibri"/>
        <family val="2"/>
      </rPr>
      <t>"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</si>
</sst>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4"/>
      <color indexed="8"/>
      <name val="Calibri"/>
      <family val="2"/>
    </font>
    <font>
      <b/>
      <sz val="14"/>
      <color indexed="9"/>
      <name val="Calibri"/>
      <family val="2"/>
    </font>
    <font>
      <sz val="12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7.6"/>
      <color indexed="12"/>
      <name val="Calibri"/>
      <family val="2"/>
    </font>
    <font>
      <u val="single"/>
      <sz val="9.35"/>
      <color indexed="2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4"/>
      <color indexed="22"/>
      <name val="Calibri"/>
      <family val="2"/>
    </font>
    <font>
      <sz val="12"/>
      <color indexed="43"/>
      <name val="Calibri"/>
      <family val="2"/>
    </font>
    <font>
      <sz val="12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18"/>
      <name val="Calibri"/>
      <family val="2"/>
    </font>
    <font>
      <b/>
      <sz val="14"/>
      <color indexed="18"/>
      <name val="Calibri"/>
      <family val="2"/>
    </font>
    <font>
      <b/>
      <sz val="12"/>
      <color indexed="10"/>
      <name val="Calibri"/>
      <family val="2"/>
    </font>
    <font>
      <u val="single"/>
      <sz val="14"/>
      <color indexed="12"/>
      <name val="Calibri"/>
      <family val="2"/>
    </font>
    <font>
      <b/>
      <sz val="12"/>
      <color indexed="53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7.6"/>
      <color theme="10"/>
      <name val="Calibri"/>
      <family val="2"/>
    </font>
    <font>
      <u val="single"/>
      <sz val="9.35"/>
      <color theme="11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2"/>
      <color theme="0"/>
      <name val="Calibri"/>
      <family val="2"/>
    </font>
    <font>
      <sz val="12"/>
      <color theme="1"/>
      <name val="Calibri"/>
      <family val="2"/>
    </font>
    <font>
      <b/>
      <sz val="12"/>
      <color theme="9" tint="-0.24997000396251678"/>
      <name val="Calibri"/>
      <family val="2"/>
    </font>
    <font>
      <u val="single"/>
      <sz val="14"/>
      <color theme="10"/>
      <name val="Calibri"/>
      <family val="2"/>
    </font>
    <font>
      <b/>
      <sz val="16"/>
      <color theme="1"/>
      <name val="Calibri"/>
      <family val="2"/>
    </font>
    <font>
      <b/>
      <sz val="12"/>
      <color rgb="FFFF0000"/>
      <name val="Calibri"/>
      <family val="2"/>
    </font>
    <font>
      <sz val="14"/>
      <color theme="4" tint="-0.4999699890613556"/>
      <name val="Calibri"/>
      <family val="2"/>
    </font>
    <font>
      <u val="single"/>
      <sz val="14"/>
      <color theme="0" tint="-0.04997999966144562"/>
      <name val="Calibri"/>
      <family val="2"/>
    </font>
    <font>
      <b/>
      <sz val="14"/>
      <color theme="4" tint="-0.4999699890613556"/>
      <name val="Calibri"/>
      <family val="2"/>
    </font>
    <font>
      <u val="single"/>
      <sz val="14"/>
      <color theme="0" tint="-0.1499900072813034"/>
      <name val="Calibri"/>
      <family val="2"/>
    </font>
    <font>
      <sz val="12"/>
      <color theme="2" tint="-0.24997000396251678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8" borderId="1" applyNumberFormat="0" applyAlignment="0" applyProtection="0"/>
  </cellStyleXfs>
  <cellXfs count="70">
    <xf numFmtId="0" fontId="0" fillId="0" borderId="0" xfId="0" applyFont="1" applyAlignment="1">
      <alignment/>
    </xf>
    <xf numFmtId="2" fontId="56" fillId="33" borderId="10" xfId="0" applyNumberFormat="1" applyFont="1" applyFill="1" applyBorder="1" applyAlignment="1" applyProtection="1">
      <alignment horizontal="left"/>
      <protection hidden="1"/>
    </xf>
    <xf numFmtId="2" fontId="56" fillId="33" borderId="0" xfId="0" applyNumberFormat="1" applyFont="1" applyFill="1" applyBorder="1" applyAlignment="1" applyProtection="1">
      <alignment/>
      <protection hidden="1"/>
    </xf>
    <xf numFmtId="2" fontId="56" fillId="33" borderId="0" xfId="0" applyNumberFormat="1" applyFont="1" applyFill="1" applyBorder="1" applyAlignment="1" applyProtection="1">
      <alignment horizontal="left"/>
      <protection hidden="1"/>
    </xf>
    <xf numFmtId="2" fontId="57" fillId="33" borderId="11" xfId="0" applyNumberFormat="1" applyFont="1" applyFill="1" applyBorder="1" applyAlignment="1" applyProtection="1">
      <alignment/>
      <protection hidden="1"/>
    </xf>
    <xf numFmtId="0" fontId="57" fillId="33" borderId="12" xfId="0" applyFont="1" applyFill="1" applyBorder="1" applyAlignment="1" applyProtection="1">
      <alignment/>
      <protection hidden="1"/>
    </xf>
    <xf numFmtId="0" fontId="57" fillId="33" borderId="11" xfId="0" applyFont="1" applyFill="1" applyBorder="1" applyAlignment="1" applyProtection="1">
      <alignment/>
      <protection hidden="1"/>
    </xf>
    <xf numFmtId="0" fontId="58" fillId="33" borderId="0" xfId="0" applyFont="1" applyFill="1" applyAlignment="1" applyProtection="1">
      <alignment/>
      <protection hidden="1"/>
    </xf>
    <xf numFmtId="0" fontId="58" fillId="33" borderId="0" xfId="0" applyFont="1" applyFill="1" applyAlignment="1" applyProtection="1">
      <alignment/>
      <protection hidden="1" locked="0"/>
    </xf>
    <xf numFmtId="0" fontId="57" fillId="33" borderId="11" xfId="0" applyFont="1" applyFill="1" applyBorder="1" applyAlignment="1" applyProtection="1">
      <alignment horizontal="center"/>
      <protection hidden="1"/>
    </xf>
    <xf numFmtId="0" fontId="57" fillId="33" borderId="12" xfId="0" applyFont="1" applyFill="1" applyBorder="1" applyAlignment="1" applyProtection="1">
      <alignment horizontal="center"/>
      <protection hidden="1"/>
    </xf>
    <xf numFmtId="0" fontId="56" fillId="33" borderId="13" xfId="0" applyFont="1" applyFill="1" applyBorder="1" applyAlignment="1" applyProtection="1">
      <alignment/>
      <protection hidden="1"/>
    </xf>
    <xf numFmtId="0" fontId="59" fillId="33" borderId="0" xfId="0" applyFont="1" applyFill="1" applyBorder="1" applyAlignment="1" applyProtection="1">
      <alignment/>
      <protection hidden="1"/>
    </xf>
    <xf numFmtId="0" fontId="59" fillId="33" borderId="0" xfId="0" applyFont="1" applyFill="1" applyAlignment="1" applyProtection="1">
      <alignment/>
      <protection hidden="1"/>
    </xf>
    <xf numFmtId="9" fontId="60" fillId="33" borderId="0" xfId="0" applyNumberFormat="1" applyFont="1" applyFill="1" applyBorder="1" applyAlignment="1" applyProtection="1">
      <alignment horizontal="left" vertical="center"/>
      <protection hidden="1"/>
    </xf>
    <xf numFmtId="0" fontId="25" fillId="33" borderId="14" xfId="0" applyFont="1" applyFill="1" applyBorder="1" applyAlignment="1" applyProtection="1">
      <alignment/>
      <protection hidden="1"/>
    </xf>
    <xf numFmtId="0" fontId="25" fillId="33" borderId="15" xfId="0" applyFont="1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/>
    </xf>
    <xf numFmtId="0" fontId="59" fillId="33" borderId="15" xfId="0" applyFont="1" applyFill="1" applyBorder="1" applyAlignment="1" applyProtection="1">
      <alignment/>
      <protection hidden="1"/>
    </xf>
    <xf numFmtId="0" fontId="59" fillId="33" borderId="16" xfId="0" applyFont="1" applyFill="1" applyBorder="1" applyAlignment="1" applyProtection="1">
      <alignment/>
      <protection hidden="1"/>
    </xf>
    <xf numFmtId="0" fontId="59" fillId="0" borderId="0" xfId="0" applyFont="1" applyAlignment="1" applyProtection="1">
      <alignment/>
      <protection hidden="1"/>
    </xf>
    <xf numFmtId="0" fontId="24" fillId="33" borderId="17" xfId="0" applyFont="1" applyFill="1" applyBorder="1" applyAlignment="1" applyProtection="1">
      <alignment/>
      <protection hidden="1"/>
    </xf>
    <xf numFmtId="0" fontId="24" fillId="33" borderId="0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59" fillId="33" borderId="10" xfId="0" applyFont="1" applyFill="1" applyBorder="1" applyAlignment="1" applyProtection="1">
      <alignment/>
      <protection hidden="1"/>
    </xf>
    <xf numFmtId="0" fontId="61" fillId="33" borderId="17" xfId="60" applyFont="1" applyFill="1" applyBorder="1" applyAlignment="1" applyProtection="1">
      <alignment horizontal="left"/>
      <protection hidden="1"/>
    </xf>
    <xf numFmtId="0" fontId="61" fillId="33" borderId="0" xfId="60" applyFont="1" applyFill="1" applyBorder="1" applyAlignment="1" applyProtection="1">
      <alignment horizontal="left"/>
      <protection hidden="1"/>
    </xf>
    <xf numFmtId="0" fontId="62" fillId="2" borderId="11" xfId="0" applyFont="1" applyFill="1" applyBorder="1" applyAlignment="1" applyProtection="1">
      <alignment horizontal="center"/>
      <protection hidden="1"/>
    </xf>
    <xf numFmtId="0" fontId="62" fillId="2" borderId="13" xfId="0" applyFont="1" applyFill="1" applyBorder="1" applyAlignment="1" applyProtection="1">
      <alignment horizontal="center"/>
      <protection hidden="1"/>
    </xf>
    <xf numFmtId="0" fontId="62" fillId="2" borderId="12" xfId="0" applyFont="1" applyFill="1" applyBorder="1" applyAlignment="1" applyProtection="1">
      <alignment horizontal="center"/>
      <protection hidden="1"/>
    </xf>
    <xf numFmtId="0" fontId="62" fillId="33" borderId="17" xfId="0" applyFont="1" applyFill="1" applyBorder="1" applyAlignment="1" applyProtection="1">
      <alignment horizontal="center"/>
      <protection hidden="1"/>
    </xf>
    <xf numFmtId="0" fontId="62" fillId="33" borderId="0" xfId="0" applyFont="1" applyFill="1" applyBorder="1" applyAlignment="1" applyProtection="1">
      <alignment horizontal="center"/>
      <protection hidden="1"/>
    </xf>
    <xf numFmtId="0" fontId="62" fillId="33" borderId="10" xfId="0" applyFont="1" applyFill="1" applyBorder="1" applyAlignment="1" applyProtection="1">
      <alignment horizontal="center"/>
      <protection hidden="1"/>
    </xf>
    <xf numFmtId="0" fontId="51" fillId="33" borderId="18" xfId="0" applyFont="1" applyFill="1" applyBorder="1" applyAlignment="1" applyProtection="1">
      <alignment horizontal="right" vertical="center"/>
      <protection hidden="1"/>
    </xf>
    <xf numFmtId="0" fontId="51" fillId="33" borderId="15" xfId="0" applyFont="1" applyFill="1" applyBorder="1" applyAlignment="1" applyProtection="1">
      <alignment horizontal="left" wrapText="1"/>
      <protection hidden="1"/>
    </xf>
    <xf numFmtId="0" fontId="51" fillId="33" borderId="15" xfId="0" applyFont="1" applyFill="1" applyBorder="1" applyAlignment="1" applyProtection="1">
      <alignment horizontal="left" wrapText="1"/>
      <protection hidden="1"/>
    </xf>
    <xf numFmtId="0" fontId="51" fillId="33" borderId="19" xfId="0" applyFont="1" applyFill="1" applyBorder="1" applyAlignment="1" applyProtection="1">
      <alignment horizontal="right" vertical="center"/>
      <protection hidden="1"/>
    </xf>
    <xf numFmtId="0" fontId="51" fillId="33" borderId="20" xfId="0" applyFont="1" applyFill="1" applyBorder="1" applyAlignment="1" applyProtection="1">
      <alignment horizontal="left" wrapText="1"/>
      <protection hidden="1"/>
    </xf>
    <xf numFmtId="0" fontId="51" fillId="33" borderId="20" xfId="0" applyFont="1" applyFill="1" applyBorder="1" applyAlignment="1" applyProtection="1">
      <alignment horizontal="left" wrapText="1"/>
      <protection hidden="1"/>
    </xf>
    <xf numFmtId="0" fontId="59" fillId="33" borderId="20" xfId="0" applyFont="1" applyFill="1" applyBorder="1" applyAlignment="1" applyProtection="1">
      <alignment/>
      <protection hidden="1"/>
    </xf>
    <xf numFmtId="0" fontId="59" fillId="33" borderId="21" xfId="0" applyFont="1" applyFill="1" applyBorder="1" applyAlignment="1" applyProtection="1">
      <alignment/>
      <protection hidden="1"/>
    </xf>
    <xf numFmtId="0" fontId="51" fillId="33" borderId="22" xfId="0" applyFont="1" applyFill="1" applyBorder="1" applyAlignment="1" applyProtection="1">
      <alignment/>
      <protection hidden="1"/>
    </xf>
    <xf numFmtId="0" fontId="51" fillId="33" borderId="13" xfId="0" applyFont="1" applyFill="1" applyBorder="1" applyAlignment="1" applyProtection="1">
      <alignment/>
      <protection hidden="1"/>
    </xf>
    <xf numFmtId="0" fontId="59" fillId="0" borderId="13" xfId="0" applyFont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0" fontId="59" fillId="33" borderId="13" xfId="0" applyFont="1" applyFill="1" applyBorder="1" applyAlignment="1" applyProtection="1">
      <alignment/>
      <protection hidden="1"/>
    </xf>
    <xf numFmtId="0" fontId="56" fillId="34" borderId="22" xfId="0" applyFont="1" applyFill="1" applyBorder="1" applyAlignment="1" applyProtection="1">
      <alignment/>
      <protection hidden="1" locked="0"/>
    </xf>
    <xf numFmtId="2" fontId="63" fillId="33" borderId="13" xfId="0" applyNumberFormat="1" applyFont="1" applyFill="1" applyBorder="1" applyAlignment="1" applyProtection="1">
      <alignment/>
      <protection hidden="1"/>
    </xf>
    <xf numFmtId="0" fontId="59" fillId="33" borderId="12" xfId="0" applyFont="1" applyFill="1" applyBorder="1" applyAlignment="1" applyProtection="1">
      <alignment/>
      <protection hidden="1"/>
    </xf>
    <xf numFmtId="0" fontId="51" fillId="33" borderId="17" xfId="0" applyFont="1" applyFill="1" applyBorder="1" applyAlignment="1" applyProtection="1">
      <alignment/>
      <protection hidden="1"/>
    </xf>
    <xf numFmtId="0" fontId="51" fillId="33" borderId="0" xfId="0" applyFont="1" applyFill="1" applyBorder="1" applyAlignment="1" applyProtection="1">
      <alignment/>
      <protection hidden="1"/>
    </xf>
    <xf numFmtId="0" fontId="59" fillId="33" borderId="17" xfId="0" applyFont="1" applyFill="1" applyBorder="1" applyAlignment="1" applyProtection="1">
      <alignment/>
      <protection hidden="1"/>
    </xf>
    <xf numFmtId="2" fontId="56" fillId="34" borderId="22" xfId="0" applyNumberFormat="1" applyFont="1" applyFill="1" applyBorder="1" applyAlignment="1" applyProtection="1">
      <alignment/>
      <protection hidden="1" locked="0"/>
    </xf>
    <xf numFmtId="0" fontId="64" fillId="33" borderId="11" xfId="0" applyFont="1" applyFill="1" applyBorder="1" applyAlignment="1" applyProtection="1">
      <alignment/>
      <protection hidden="1"/>
    </xf>
    <xf numFmtId="0" fontId="65" fillId="33" borderId="0" xfId="60" applyFont="1" applyFill="1" applyBorder="1" applyAlignment="1" applyProtection="1">
      <alignment/>
      <protection hidden="1"/>
    </xf>
    <xf numFmtId="0" fontId="64" fillId="33" borderId="13" xfId="0" applyFont="1" applyFill="1" applyBorder="1" applyAlignment="1" applyProtection="1">
      <alignment/>
      <protection hidden="1"/>
    </xf>
    <xf numFmtId="2" fontId="64" fillId="33" borderId="12" xfId="0" applyNumberFormat="1" applyFont="1" applyFill="1" applyBorder="1" applyAlignment="1" applyProtection="1">
      <alignment/>
      <protection hidden="1"/>
    </xf>
    <xf numFmtId="0" fontId="64" fillId="33" borderId="0" xfId="0" applyFont="1" applyFill="1" applyBorder="1" applyAlignment="1" applyProtection="1">
      <alignment/>
      <protection hidden="1"/>
    </xf>
    <xf numFmtId="2" fontId="64" fillId="33" borderId="0" xfId="0" applyNumberFormat="1" applyFont="1" applyFill="1" applyBorder="1" applyAlignment="1" applyProtection="1">
      <alignment/>
      <protection hidden="1"/>
    </xf>
    <xf numFmtId="0" fontId="57" fillId="0" borderId="10" xfId="0" applyFont="1" applyBorder="1" applyAlignment="1" applyProtection="1">
      <alignment/>
      <protection hidden="1"/>
    </xf>
    <xf numFmtId="0" fontId="56" fillId="33" borderId="0" xfId="0" applyFont="1" applyFill="1" applyBorder="1" applyAlignment="1" applyProtection="1">
      <alignment/>
      <protection hidden="1"/>
    </xf>
    <xf numFmtId="0" fontId="59" fillId="0" borderId="0" xfId="0" applyFont="1" applyBorder="1" applyAlignment="1" applyProtection="1">
      <alignment/>
      <protection hidden="1"/>
    </xf>
    <xf numFmtId="0" fontId="66" fillId="33" borderId="0" xfId="0" applyFont="1" applyFill="1" applyBorder="1" applyAlignment="1" applyProtection="1">
      <alignment/>
      <protection hidden="1"/>
    </xf>
    <xf numFmtId="2" fontId="66" fillId="33" borderId="0" xfId="0" applyNumberFormat="1" applyFont="1" applyFill="1" applyBorder="1" applyAlignment="1" applyProtection="1">
      <alignment/>
      <protection hidden="1"/>
    </xf>
    <xf numFmtId="0" fontId="67" fillId="33" borderId="0" xfId="60" applyFont="1" applyFill="1" applyBorder="1" applyAlignment="1" applyProtection="1">
      <alignment/>
      <protection hidden="1"/>
    </xf>
    <xf numFmtId="0" fontId="57" fillId="33" borderId="0" xfId="0" applyFont="1" applyFill="1" applyBorder="1" applyAlignment="1" applyProtection="1">
      <alignment horizontal="left" indent="3"/>
      <protection hidden="1"/>
    </xf>
    <xf numFmtId="0" fontId="59" fillId="33" borderId="23" xfId="0" applyFont="1" applyFill="1" applyBorder="1" applyAlignment="1" applyProtection="1">
      <alignment/>
      <protection hidden="1"/>
    </xf>
    <xf numFmtId="0" fontId="68" fillId="33" borderId="0" xfId="0" applyFont="1" applyFill="1" applyAlignment="1" applyProtection="1">
      <alignment/>
      <protection hidden="1"/>
    </xf>
    <xf numFmtId="0" fontId="69" fillId="33" borderId="0" xfId="0" applyFont="1" applyFill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16</xdr:row>
      <xdr:rowOff>114300</xdr:rowOff>
    </xdr:from>
    <xdr:to>
      <xdr:col>12</xdr:col>
      <xdr:colOff>495300</xdr:colOff>
      <xdr:row>28</xdr:row>
      <xdr:rowOff>47625</xdr:rowOff>
    </xdr:to>
    <xdr:sp>
      <xdr:nvSpPr>
        <xdr:cNvPr id="1" name="1 - Ορθογώνιο"/>
        <xdr:cNvSpPr>
          <a:spLocks/>
        </xdr:cNvSpPr>
      </xdr:nvSpPr>
      <xdr:spPr>
        <a:xfrm>
          <a:off x="4333875" y="3514725"/>
          <a:ext cx="3657600" cy="2838450"/>
        </a:xfrm>
        <a:prstGeom prst="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8</xdr:col>
      <xdr:colOff>323850</xdr:colOff>
      <xdr:row>22</xdr:row>
      <xdr:rowOff>19050</xdr:rowOff>
    </xdr:to>
    <xdr:sp>
      <xdr:nvSpPr>
        <xdr:cNvPr id="2" name="3 - Ευθεία γραμμή σύνδεσης"/>
        <xdr:cNvSpPr>
          <a:spLocks/>
        </xdr:cNvSpPr>
      </xdr:nvSpPr>
      <xdr:spPr>
        <a:xfrm>
          <a:off x="4333875" y="3524250"/>
          <a:ext cx="933450" cy="1409700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38100</xdr:rowOff>
    </xdr:from>
    <xdr:to>
      <xdr:col>8</xdr:col>
      <xdr:colOff>323850</xdr:colOff>
      <xdr:row>28</xdr:row>
      <xdr:rowOff>38100</xdr:rowOff>
    </xdr:to>
    <xdr:sp>
      <xdr:nvSpPr>
        <xdr:cNvPr id="3" name="5 - Ευθεία γραμμή σύνδεσης"/>
        <xdr:cNvSpPr>
          <a:spLocks/>
        </xdr:cNvSpPr>
      </xdr:nvSpPr>
      <xdr:spPr>
        <a:xfrm flipV="1">
          <a:off x="4333875" y="4953000"/>
          <a:ext cx="933450" cy="1390650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95250</xdr:colOff>
      <xdr:row>16</xdr:row>
      <xdr:rowOff>123825</xdr:rowOff>
    </xdr:from>
    <xdr:to>
      <xdr:col>12</xdr:col>
      <xdr:colOff>495300</xdr:colOff>
      <xdr:row>22</xdr:row>
      <xdr:rowOff>28575</xdr:rowOff>
    </xdr:to>
    <xdr:sp>
      <xdr:nvSpPr>
        <xdr:cNvPr id="4" name="9 - Ευθεία γραμμή σύνδεσης"/>
        <xdr:cNvSpPr>
          <a:spLocks/>
        </xdr:cNvSpPr>
      </xdr:nvSpPr>
      <xdr:spPr>
        <a:xfrm flipH="1">
          <a:off x="6981825" y="3524250"/>
          <a:ext cx="1009650" cy="14192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95250</xdr:colOff>
      <xdr:row>22</xdr:row>
      <xdr:rowOff>47625</xdr:rowOff>
    </xdr:from>
    <xdr:to>
      <xdr:col>12</xdr:col>
      <xdr:colOff>495300</xdr:colOff>
      <xdr:row>28</xdr:row>
      <xdr:rowOff>57150</xdr:rowOff>
    </xdr:to>
    <xdr:sp>
      <xdr:nvSpPr>
        <xdr:cNvPr id="5" name="11 - Ευθεία γραμμή σύνδεσης"/>
        <xdr:cNvSpPr>
          <a:spLocks/>
        </xdr:cNvSpPr>
      </xdr:nvSpPr>
      <xdr:spPr>
        <a:xfrm>
          <a:off x="6981825" y="4962525"/>
          <a:ext cx="1009650" cy="140017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571500</xdr:colOff>
      <xdr:row>22</xdr:row>
      <xdr:rowOff>85725</xdr:rowOff>
    </xdr:from>
    <xdr:to>
      <xdr:col>9</xdr:col>
      <xdr:colOff>581025</xdr:colOff>
      <xdr:row>28</xdr:row>
      <xdr:rowOff>28575</xdr:rowOff>
    </xdr:to>
    <xdr:sp>
      <xdr:nvSpPr>
        <xdr:cNvPr id="6" name="13 - Ευθύγραμμο βέλος σύνδεσης"/>
        <xdr:cNvSpPr>
          <a:spLocks/>
        </xdr:cNvSpPr>
      </xdr:nvSpPr>
      <xdr:spPr>
        <a:xfrm>
          <a:off x="5857875" y="5000625"/>
          <a:ext cx="9525" cy="13335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133350</xdr:colOff>
      <xdr:row>22</xdr:row>
      <xdr:rowOff>47625</xdr:rowOff>
    </xdr:from>
    <xdr:to>
      <xdr:col>12</xdr:col>
      <xdr:colOff>457200</xdr:colOff>
      <xdr:row>22</xdr:row>
      <xdr:rowOff>47625</xdr:rowOff>
    </xdr:to>
    <xdr:sp>
      <xdr:nvSpPr>
        <xdr:cNvPr id="7" name="15 - Ευθύγραμμο βέλος σύνδεσης"/>
        <xdr:cNvSpPr>
          <a:spLocks/>
        </xdr:cNvSpPr>
      </xdr:nvSpPr>
      <xdr:spPr>
        <a:xfrm>
          <a:off x="7019925" y="4962525"/>
          <a:ext cx="9334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123825</xdr:rowOff>
    </xdr:from>
    <xdr:to>
      <xdr:col>5</xdr:col>
      <xdr:colOff>542925</xdr:colOff>
      <xdr:row>21</xdr:row>
      <xdr:rowOff>228600</xdr:rowOff>
    </xdr:to>
    <xdr:sp>
      <xdr:nvSpPr>
        <xdr:cNvPr id="8" name="19 - Ευθύγραμμο βέλος σύνδεσης"/>
        <xdr:cNvSpPr>
          <a:spLocks/>
        </xdr:cNvSpPr>
      </xdr:nvSpPr>
      <xdr:spPr>
        <a:xfrm flipV="1">
          <a:off x="4095750" y="3524250"/>
          <a:ext cx="0" cy="13811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542925</xdr:colOff>
      <xdr:row>23</xdr:row>
      <xdr:rowOff>9525</xdr:rowOff>
    </xdr:from>
    <xdr:to>
      <xdr:col>5</xdr:col>
      <xdr:colOff>542925</xdr:colOff>
      <xdr:row>28</xdr:row>
      <xdr:rowOff>57150</xdr:rowOff>
    </xdr:to>
    <xdr:sp>
      <xdr:nvSpPr>
        <xdr:cNvPr id="9" name="21 - Ευθύγραμμο βέλος σύνδεσης"/>
        <xdr:cNvSpPr>
          <a:spLocks/>
        </xdr:cNvSpPr>
      </xdr:nvSpPr>
      <xdr:spPr>
        <a:xfrm>
          <a:off x="4095750" y="5162550"/>
          <a:ext cx="0" cy="12001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133350</xdr:colOff>
      <xdr:row>15</xdr:row>
      <xdr:rowOff>114300</xdr:rowOff>
    </xdr:from>
    <xdr:to>
      <xdr:col>9</xdr:col>
      <xdr:colOff>0</xdr:colOff>
      <xdr:row>15</xdr:row>
      <xdr:rowOff>114300</xdr:rowOff>
    </xdr:to>
    <xdr:sp>
      <xdr:nvSpPr>
        <xdr:cNvPr id="10" name="23 - Ευθύγραμμο βέλος σύνδεσης"/>
        <xdr:cNvSpPr>
          <a:spLocks/>
        </xdr:cNvSpPr>
      </xdr:nvSpPr>
      <xdr:spPr>
        <a:xfrm flipH="1">
          <a:off x="4333875" y="3314700"/>
          <a:ext cx="9525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15</xdr:row>
      <xdr:rowOff>104775</xdr:rowOff>
    </xdr:from>
    <xdr:to>
      <xdr:col>12</xdr:col>
      <xdr:colOff>514350</xdr:colOff>
      <xdr:row>15</xdr:row>
      <xdr:rowOff>104775</xdr:rowOff>
    </xdr:to>
    <xdr:sp>
      <xdr:nvSpPr>
        <xdr:cNvPr id="11" name="25 - Ευθύγραμμο βέλος σύνδεσης"/>
        <xdr:cNvSpPr>
          <a:spLocks/>
        </xdr:cNvSpPr>
      </xdr:nvSpPr>
      <xdr:spPr>
        <a:xfrm>
          <a:off x="6057900" y="3305175"/>
          <a:ext cx="19526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21</xdr:row>
      <xdr:rowOff>142875</xdr:rowOff>
    </xdr:from>
    <xdr:to>
      <xdr:col>9</xdr:col>
      <xdr:colOff>247650</xdr:colOff>
      <xdr:row>21</xdr:row>
      <xdr:rowOff>142875</xdr:rowOff>
    </xdr:to>
    <xdr:sp>
      <xdr:nvSpPr>
        <xdr:cNvPr id="12" name="27 - Ευθύγραμμο βέλος σύνδεσης"/>
        <xdr:cNvSpPr>
          <a:spLocks/>
        </xdr:cNvSpPr>
      </xdr:nvSpPr>
      <xdr:spPr>
        <a:xfrm flipH="1">
          <a:off x="5248275" y="4819650"/>
          <a:ext cx="2857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21</xdr:row>
      <xdr:rowOff>142875</xdr:rowOff>
    </xdr:from>
    <xdr:to>
      <xdr:col>11</xdr:col>
      <xdr:colOff>76200</xdr:colOff>
      <xdr:row>21</xdr:row>
      <xdr:rowOff>142875</xdr:rowOff>
    </xdr:to>
    <xdr:sp>
      <xdr:nvSpPr>
        <xdr:cNvPr id="13" name="29 - Ευθύγραμμο βέλος σύνδεσης"/>
        <xdr:cNvSpPr>
          <a:spLocks/>
        </xdr:cNvSpPr>
      </xdr:nvSpPr>
      <xdr:spPr>
        <a:xfrm>
          <a:off x="6057900" y="4819650"/>
          <a:ext cx="9048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314325</xdr:colOff>
      <xdr:row>22</xdr:row>
      <xdr:rowOff>38100</xdr:rowOff>
    </xdr:from>
    <xdr:to>
      <xdr:col>11</xdr:col>
      <xdr:colOff>95250</xdr:colOff>
      <xdr:row>22</xdr:row>
      <xdr:rowOff>38100</xdr:rowOff>
    </xdr:to>
    <xdr:sp>
      <xdr:nvSpPr>
        <xdr:cNvPr id="14" name="33 - Ευθεία γραμμή σύνδεσης"/>
        <xdr:cNvSpPr>
          <a:spLocks/>
        </xdr:cNvSpPr>
      </xdr:nvSpPr>
      <xdr:spPr>
        <a:xfrm>
          <a:off x="5257800" y="4953000"/>
          <a:ext cx="1724025" cy="0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arampalis.gr/" TargetMode="External" /><Relationship Id="rId2" Type="http://schemas.openxmlformats.org/officeDocument/2006/relationships/hyperlink" Target="http://www.karampalis.gr/" TargetMode="External" /><Relationship Id="rId3" Type="http://schemas.openxmlformats.org/officeDocument/2006/relationships/hyperlink" Target="http://www.karampalis.gr/" TargetMode="Externa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67"/>
  <sheetViews>
    <sheetView tabSelected="1" zoomScalePageLayoutView="0" workbookViewId="0" topLeftCell="A4">
      <selection activeCell="O25" sqref="O25"/>
    </sheetView>
  </sheetViews>
  <sheetFormatPr defaultColWidth="9.140625" defaultRowHeight="15"/>
  <cols>
    <col min="1" max="1" width="3.140625" style="20" customWidth="1"/>
    <col min="2" max="2" width="11.28125" style="20" customWidth="1"/>
    <col min="3" max="3" width="14.7109375" style="20" customWidth="1"/>
    <col min="4" max="4" width="10.421875" style="20" customWidth="1"/>
    <col min="5" max="5" width="13.7109375" style="20" bestFit="1" customWidth="1"/>
    <col min="6" max="6" width="9.7109375" style="20" customWidth="1"/>
    <col min="7" max="7" width="2.00390625" style="20" customWidth="1"/>
    <col min="8" max="8" width="9.140625" style="20" customWidth="1"/>
    <col min="9" max="9" width="5.140625" style="20" customWidth="1"/>
    <col min="10" max="10" width="11.421875" style="20" bestFit="1" customWidth="1"/>
    <col min="11" max="11" width="12.57421875" style="20" customWidth="1"/>
    <col min="12" max="13" width="9.140625" style="20" customWidth="1"/>
    <col min="14" max="14" width="9.8515625" style="20" customWidth="1"/>
    <col min="15" max="17" width="32.00390625" style="7" customWidth="1"/>
    <col min="18" max="19" width="9.140625" style="7" customWidth="1"/>
    <col min="20" max="20" width="10.421875" style="7" bestFit="1" customWidth="1"/>
    <col min="21" max="22" width="9.140625" style="7" customWidth="1"/>
    <col min="23" max="25" width="9.140625" style="13" customWidth="1"/>
    <col min="26" max="16384" width="9.140625" style="20" customWidth="1"/>
  </cols>
  <sheetData>
    <row r="1" spans="1:14" ht="23.25">
      <c r="A1" s="15" t="s">
        <v>3</v>
      </c>
      <c r="B1" s="16"/>
      <c r="C1" s="17"/>
      <c r="D1" s="17"/>
      <c r="E1" s="17"/>
      <c r="F1" s="18"/>
      <c r="G1" s="18"/>
      <c r="H1" s="18"/>
      <c r="I1" s="18"/>
      <c r="J1" s="18"/>
      <c r="K1" s="18"/>
      <c r="L1" s="18"/>
      <c r="M1" s="19"/>
      <c r="N1" s="13"/>
    </row>
    <row r="2" spans="1:14" ht="15.75">
      <c r="A2" s="21" t="s">
        <v>4</v>
      </c>
      <c r="B2" s="22"/>
      <c r="C2" s="23"/>
      <c r="D2" s="23"/>
      <c r="E2" s="23"/>
      <c r="F2" s="12"/>
      <c r="G2" s="12"/>
      <c r="H2" s="12"/>
      <c r="I2" s="12"/>
      <c r="J2" s="12"/>
      <c r="K2" s="12"/>
      <c r="L2" s="12"/>
      <c r="M2" s="24"/>
      <c r="N2" s="13"/>
    </row>
    <row r="3" spans="1:14" ht="15.75">
      <c r="A3" s="21" t="s">
        <v>5</v>
      </c>
      <c r="B3" s="22"/>
      <c r="C3" s="23"/>
      <c r="D3" s="23"/>
      <c r="E3" s="23"/>
      <c r="F3" s="12"/>
      <c r="G3" s="12"/>
      <c r="H3" s="12"/>
      <c r="I3" s="12"/>
      <c r="J3" s="12"/>
      <c r="K3" s="12"/>
      <c r="L3" s="12"/>
      <c r="M3" s="24"/>
      <c r="N3" s="13"/>
    </row>
    <row r="4" spans="1:14" ht="18.75">
      <c r="A4" s="25" t="s">
        <v>6</v>
      </c>
      <c r="B4" s="26"/>
      <c r="C4" s="26"/>
      <c r="D4" s="26"/>
      <c r="E4" s="26"/>
      <c r="F4" s="12"/>
      <c r="G4" s="12"/>
      <c r="H4" s="12"/>
      <c r="I4" s="12"/>
      <c r="J4" s="12"/>
      <c r="K4" s="12"/>
      <c r="L4" s="12"/>
      <c r="M4" s="24"/>
      <c r="N4" s="13"/>
    </row>
    <row r="5" spans="1:14" ht="15.75">
      <c r="A5" s="21" t="s">
        <v>7</v>
      </c>
      <c r="B5" s="22"/>
      <c r="C5" s="23"/>
      <c r="D5" s="23"/>
      <c r="E5" s="23"/>
      <c r="F5" s="12"/>
      <c r="G5" s="12"/>
      <c r="H5" s="12"/>
      <c r="I5" s="12"/>
      <c r="J5" s="12"/>
      <c r="K5" s="12"/>
      <c r="L5" s="12"/>
      <c r="M5" s="24"/>
      <c r="N5" s="13"/>
    </row>
    <row r="6" spans="1:14" ht="15.75">
      <c r="A6" s="21"/>
      <c r="B6" s="22"/>
      <c r="C6" s="23"/>
      <c r="D6" s="23"/>
      <c r="E6" s="23"/>
      <c r="F6" s="12"/>
      <c r="G6" s="12"/>
      <c r="H6" s="12"/>
      <c r="I6" s="12"/>
      <c r="J6" s="12"/>
      <c r="K6" s="12"/>
      <c r="L6" s="12"/>
      <c r="M6" s="24"/>
      <c r="N6" s="13"/>
    </row>
    <row r="7" spans="1:14" ht="21">
      <c r="A7" s="27" t="s">
        <v>13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9"/>
      <c r="N7" s="13"/>
    </row>
    <row r="8" spans="1:14" ht="15.75" customHeight="1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2"/>
      <c r="N8" s="13"/>
    </row>
    <row r="9" spans="1:14" ht="15.75">
      <c r="A9" s="33">
        <v>1</v>
      </c>
      <c r="B9" s="34" t="s">
        <v>11</v>
      </c>
      <c r="C9" s="34"/>
      <c r="D9" s="34"/>
      <c r="E9" s="34"/>
      <c r="F9" s="34"/>
      <c r="G9" s="35"/>
      <c r="H9" s="18"/>
      <c r="I9" s="18"/>
      <c r="J9" s="18"/>
      <c r="K9" s="19"/>
      <c r="M9" s="24"/>
      <c r="N9" s="13"/>
    </row>
    <row r="10" spans="1:14" ht="15.75">
      <c r="A10" s="36"/>
      <c r="B10" s="37"/>
      <c r="C10" s="37"/>
      <c r="D10" s="37"/>
      <c r="E10" s="37"/>
      <c r="F10" s="37"/>
      <c r="G10" s="38"/>
      <c r="H10" s="39"/>
      <c r="I10" s="39"/>
      <c r="J10" s="39"/>
      <c r="K10" s="40"/>
      <c r="L10" s="12"/>
      <c r="M10" s="24"/>
      <c r="N10" s="13"/>
    </row>
    <row r="11" spans="1:14" ht="15.75">
      <c r="A11" s="41">
        <v>2</v>
      </c>
      <c r="B11" s="42" t="s">
        <v>8</v>
      </c>
      <c r="C11" s="43"/>
      <c r="D11" s="44"/>
      <c r="E11" s="44"/>
      <c r="F11" s="43"/>
      <c r="G11" s="45"/>
      <c r="H11" s="46">
        <v>2.65</v>
      </c>
      <c r="I11" s="11" t="str">
        <f>IF(R22=3,"%",IF(R22=1,"m",IF(R22=2,"o","m")))</f>
        <v>m</v>
      </c>
      <c r="J11" s="47" t="str">
        <f>IF(AND(R22=4,(H11&lt;F23/2))=TRUE,CONCATENATE("Ελάχιστη τιμή = ",(F23/2))," ")</f>
        <v> </v>
      </c>
      <c r="K11" s="48"/>
      <c r="L11" s="12"/>
      <c r="M11" s="24"/>
      <c r="N11" s="13"/>
    </row>
    <row r="12" spans="1:14" ht="15.75">
      <c r="A12" s="41">
        <v>3</v>
      </c>
      <c r="B12" s="42" t="s">
        <v>9</v>
      </c>
      <c r="C12" s="44"/>
      <c r="D12" s="45"/>
      <c r="E12" s="45"/>
      <c r="F12" s="45"/>
      <c r="G12" s="45"/>
      <c r="H12" s="45"/>
      <c r="I12" s="45"/>
      <c r="J12" s="45"/>
      <c r="K12" s="48"/>
      <c r="L12" s="12"/>
      <c r="M12" s="24"/>
      <c r="N12" s="13"/>
    </row>
    <row r="13" spans="1:14" ht="15.75">
      <c r="A13" s="41">
        <v>4</v>
      </c>
      <c r="B13" s="42" t="s">
        <v>10</v>
      </c>
      <c r="C13" s="44"/>
      <c r="D13" s="45"/>
      <c r="E13" s="45"/>
      <c r="F13" s="45"/>
      <c r="G13" s="45"/>
      <c r="H13" s="45"/>
      <c r="I13" s="45"/>
      <c r="J13" s="45"/>
      <c r="K13" s="48"/>
      <c r="L13" s="12"/>
      <c r="M13" s="24"/>
      <c r="N13" s="13"/>
    </row>
    <row r="14" spans="1:14" ht="15.75">
      <c r="A14" s="41">
        <v>5</v>
      </c>
      <c r="B14" s="42" t="s">
        <v>12</v>
      </c>
      <c r="C14" s="44"/>
      <c r="D14" s="45"/>
      <c r="E14" s="45"/>
      <c r="F14" s="45"/>
      <c r="G14" s="45"/>
      <c r="H14" s="45"/>
      <c r="I14" s="45"/>
      <c r="J14" s="45"/>
      <c r="K14" s="48"/>
      <c r="L14" s="12"/>
      <c r="M14" s="24"/>
      <c r="N14" s="13"/>
    </row>
    <row r="15" spans="1:14" ht="15.75">
      <c r="A15" s="49"/>
      <c r="B15" s="50"/>
      <c r="C15" s="23"/>
      <c r="D15" s="12"/>
      <c r="E15" s="12"/>
      <c r="F15" s="12"/>
      <c r="G15" s="12"/>
      <c r="H15" s="12"/>
      <c r="I15" s="12"/>
      <c r="J15" s="45"/>
      <c r="K15" s="12"/>
      <c r="L15" s="12"/>
      <c r="M15" s="24"/>
      <c r="N15" s="13"/>
    </row>
    <row r="16" spans="1:14" ht="15.75">
      <c r="A16" s="51"/>
      <c r="B16" s="12"/>
      <c r="C16" s="12"/>
      <c r="D16" s="12"/>
      <c r="E16" s="12"/>
      <c r="F16" s="12"/>
      <c r="G16" s="12"/>
      <c r="H16" s="12"/>
      <c r="I16" s="12"/>
      <c r="J16" s="52">
        <v>10</v>
      </c>
      <c r="K16" s="12"/>
      <c r="L16" s="12"/>
      <c r="M16" s="24"/>
      <c r="N16" s="13"/>
    </row>
    <row r="17" spans="1:14" ht="18.75">
      <c r="A17" s="53" t="s">
        <v>15</v>
      </c>
      <c r="B17" s="53"/>
      <c r="C17" s="19"/>
      <c r="D17" s="4">
        <f>X24</f>
        <v>2.65</v>
      </c>
      <c r="E17" s="5" t="s">
        <v>18</v>
      </c>
      <c r="F17" s="12"/>
      <c r="G17" s="12"/>
      <c r="H17" s="12"/>
      <c r="I17" s="12"/>
      <c r="J17" s="12"/>
      <c r="K17" s="12"/>
      <c r="L17" s="12"/>
      <c r="M17" s="24"/>
      <c r="N17" s="13"/>
    </row>
    <row r="18" spans="1:14" ht="18.75">
      <c r="A18" s="53" t="s">
        <v>16</v>
      </c>
      <c r="B18" s="53"/>
      <c r="C18" s="48"/>
      <c r="D18" s="9" t="str">
        <f>CONCATENATE(ROUND(X25,1),S28,"  ή  ",ROUND(X26*100,1)," %")</f>
        <v>46,7◦  ή  106 %</v>
      </c>
      <c r="E18" s="10"/>
      <c r="F18" s="12"/>
      <c r="G18" s="12"/>
      <c r="H18" s="12"/>
      <c r="I18" s="12"/>
      <c r="J18" s="12"/>
      <c r="K18" s="12"/>
      <c r="L18" s="12"/>
      <c r="M18" s="24"/>
      <c r="N18" s="13"/>
    </row>
    <row r="19" spans="1:14" ht="21">
      <c r="A19" s="53" t="s">
        <v>19</v>
      </c>
      <c r="B19" s="53"/>
      <c r="C19" s="48"/>
      <c r="D19" s="6">
        <f>J16*F23</f>
        <v>50</v>
      </c>
      <c r="E19" s="5" t="s">
        <v>26</v>
      </c>
      <c r="F19" s="12"/>
      <c r="G19" s="12"/>
      <c r="H19" s="12"/>
      <c r="I19" s="12"/>
      <c r="J19" s="12"/>
      <c r="K19" s="12"/>
      <c r="L19" s="12"/>
      <c r="M19" s="24"/>
      <c r="N19" s="13"/>
    </row>
    <row r="20" spans="1:25" ht="21">
      <c r="A20" s="53" t="s">
        <v>21</v>
      </c>
      <c r="B20" s="53"/>
      <c r="C20" s="48"/>
      <c r="D20" s="4">
        <f>(J22+J16)*K26+M23*F23</f>
        <v>72.86288492778749</v>
      </c>
      <c r="E20" s="5" t="s">
        <v>26</v>
      </c>
      <c r="F20" s="12"/>
      <c r="G20" s="12"/>
      <c r="H20" s="12"/>
      <c r="I20" s="54" t="s">
        <v>6</v>
      </c>
      <c r="J20" s="12"/>
      <c r="K20" s="12"/>
      <c r="L20" s="12"/>
      <c r="M20" s="24"/>
      <c r="N20" s="13"/>
      <c r="W20" s="7"/>
      <c r="X20" s="7"/>
      <c r="Y20" s="7"/>
    </row>
    <row r="21" spans="1:25" ht="21">
      <c r="A21" s="53" t="s">
        <v>20</v>
      </c>
      <c r="B21" s="55"/>
      <c r="C21" s="56"/>
      <c r="D21" s="4">
        <f>D17*F23*(2*J16+J22)/6</f>
        <v>55.208333333333336</v>
      </c>
      <c r="E21" s="5" t="s">
        <v>27</v>
      </c>
      <c r="F21" s="12"/>
      <c r="G21" s="12"/>
      <c r="H21" s="12"/>
      <c r="I21" s="12"/>
      <c r="J21" s="13"/>
      <c r="K21" s="12"/>
      <c r="L21" s="12"/>
      <c r="M21" s="24"/>
      <c r="N21" s="13"/>
      <c r="W21" s="7"/>
      <c r="X21" s="7"/>
      <c r="Y21" s="7"/>
    </row>
    <row r="22" spans="1:25" ht="18.75">
      <c r="A22" s="57"/>
      <c r="B22" s="57"/>
      <c r="C22" s="58"/>
      <c r="D22" s="12"/>
      <c r="E22" s="13"/>
      <c r="F22" s="12"/>
      <c r="G22" s="12"/>
      <c r="H22" s="12"/>
      <c r="I22" s="12"/>
      <c r="J22" s="2">
        <f>J16-F23</f>
        <v>5</v>
      </c>
      <c r="K22" s="12"/>
      <c r="L22" s="12"/>
      <c r="M22" s="59" t="s">
        <v>14</v>
      </c>
      <c r="N22" s="13"/>
      <c r="R22" s="8">
        <v>1</v>
      </c>
      <c r="W22" s="7"/>
      <c r="X22" s="7"/>
      <c r="Y22" s="7"/>
    </row>
    <row r="23" spans="1:25" ht="18.75">
      <c r="A23" s="57"/>
      <c r="B23" s="57"/>
      <c r="C23" s="58"/>
      <c r="D23" s="14"/>
      <c r="E23" s="13"/>
      <c r="F23" s="52">
        <v>5</v>
      </c>
      <c r="G23" s="60"/>
      <c r="H23" s="12"/>
      <c r="I23" s="12"/>
      <c r="J23" s="12"/>
      <c r="K23" s="12"/>
      <c r="L23" s="61"/>
      <c r="M23" s="1">
        <f>K26</f>
        <v>3.643144246389374</v>
      </c>
      <c r="N23" s="13"/>
      <c r="T23" s="7" t="s">
        <v>22</v>
      </c>
      <c r="U23" s="7" t="s">
        <v>23</v>
      </c>
      <c r="V23" s="7" t="s">
        <v>24</v>
      </c>
      <c r="W23" s="7" t="s">
        <v>25</v>
      </c>
      <c r="X23" s="7"/>
      <c r="Y23" s="7"/>
    </row>
    <row r="24" spans="1:25" ht="18.75">
      <c r="A24" s="62"/>
      <c r="B24" s="62"/>
      <c r="C24" s="63"/>
      <c r="D24" s="14"/>
      <c r="E24" s="12"/>
      <c r="F24" s="12"/>
      <c r="G24" s="12"/>
      <c r="H24" s="12"/>
      <c r="I24" s="12"/>
      <c r="J24" s="12"/>
      <c r="K24" s="12"/>
      <c r="L24" s="12"/>
      <c r="M24" s="24"/>
      <c r="N24" s="13"/>
      <c r="R24" s="7" t="s">
        <v>0</v>
      </c>
      <c r="S24" s="7">
        <f>IF(R22=1,H11,0)</f>
        <v>2.65</v>
      </c>
      <c r="T24" s="7">
        <f>S24</f>
        <v>2.65</v>
      </c>
      <c r="U24" s="7">
        <f>TAN(RADIANS(S25))*F23/2</f>
        <v>0</v>
      </c>
      <c r="V24" s="7">
        <f>S26*F23/2</f>
        <v>0</v>
      </c>
      <c r="W24" s="7">
        <f>IF(S27=0,0,SQRT(S27^2-(F23/2)^2))</f>
        <v>0</v>
      </c>
      <c r="X24" s="7">
        <f>SUM(T24:W24)</f>
        <v>2.65</v>
      </c>
      <c r="Y24" s="7"/>
    </row>
    <row r="25" spans="1:25" ht="18.75">
      <c r="A25" s="51"/>
      <c r="B25" s="54" t="s">
        <v>6</v>
      </c>
      <c r="C25" s="64"/>
      <c r="D25" s="64"/>
      <c r="E25" s="64"/>
      <c r="F25" s="64"/>
      <c r="G25" s="12"/>
      <c r="H25" s="12"/>
      <c r="I25" s="12"/>
      <c r="J25" s="12"/>
      <c r="K25" s="12"/>
      <c r="L25" s="12"/>
      <c r="M25" s="24"/>
      <c r="N25" s="13"/>
      <c r="R25" s="7" t="s">
        <v>1</v>
      </c>
      <c r="S25" s="7">
        <f>IF(R22=2,H11,0)</f>
        <v>0</v>
      </c>
      <c r="T25" s="7">
        <f>DEGREES(ATAN(T26))</f>
        <v>46.66833744829331</v>
      </c>
      <c r="U25" s="7">
        <f>S25</f>
        <v>0</v>
      </c>
      <c r="V25" s="7">
        <f>DEGREES(ATAN(V26))</f>
        <v>0</v>
      </c>
      <c r="W25" s="7">
        <f>DEGREES(ATAN(W26))</f>
        <v>0</v>
      </c>
      <c r="X25" s="7">
        <f>SUM(T25:W25)</f>
        <v>46.66833744829331</v>
      </c>
      <c r="Y25" s="7"/>
    </row>
    <row r="26" spans="1:25" ht="18.75">
      <c r="A26" s="51"/>
      <c r="B26" s="12"/>
      <c r="C26" s="12"/>
      <c r="D26" s="12"/>
      <c r="E26" s="12"/>
      <c r="F26" s="12"/>
      <c r="G26" s="12"/>
      <c r="H26" s="12"/>
      <c r="I26" s="12"/>
      <c r="J26" s="65" t="s">
        <v>14</v>
      </c>
      <c r="K26" s="3">
        <f>SQRT((F23/2)^2+X24^2)</f>
        <v>3.643144246389374</v>
      </c>
      <c r="L26" s="12"/>
      <c r="M26" s="24"/>
      <c r="N26" s="13"/>
      <c r="R26" s="7" t="s">
        <v>2</v>
      </c>
      <c r="S26" s="7">
        <f>IF(R22=3,H11/100,0)</f>
        <v>0</v>
      </c>
      <c r="T26" s="7">
        <f>S24/(F23/2)</f>
        <v>1.06</v>
      </c>
      <c r="U26" s="7">
        <f>U24/(F23*0.5)</f>
        <v>0</v>
      </c>
      <c r="V26" s="7">
        <f>S26</f>
        <v>0</v>
      </c>
      <c r="W26" s="7">
        <f>W24/(F23/2)</f>
        <v>0</v>
      </c>
      <c r="X26" s="7">
        <f>SUM(T26:W26)</f>
        <v>1.06</v>
      </c>
      <c r="Y26" s="7"/>
    </row>
    <row r="27" spans="1:25" ht="18.75">
      <c r="A27" s="5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24"/>
      <c r="N27" s="13"/>
      <c r="R27" s="7" t="s">
        <v>28</v>
      </c>
      <c r="S27" s="7">
        <f>IF(R22=4,H11,0)</f>
        <v>0</v>
      </c>
      <c r="W27" s="7"/>
      <c r="X27" s="7"/>
      <c r="Y27" s="7"/>
    </row>
    <row r="28" spans="1:25" ht="15.75">
      <c r="A28" s="5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4"/>
      <c r="N28" s="13"/>
      <c r="S28" s="7" t="s">
        <v>17</v>
      </c>
      <c r="W28" s="7"/>
      <c r="X28" s="7"/>
      <c r="Y28" s="7"/>
    </row>
    <row r="29" spans="1:25" ht="15.75">
      <c r="A29" s="66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40"/>
      <c r="N29" s="13"/>
      <c r="W29" s="7"/>
      <c r="X29" s="7"/>
      <c r="Y29" s="7"/>
    </row>
    <row r="30" spans="18:25" s="13" customFormat="1" ht="15.75">
      <c r="R30" s="7"/>
      <c r="S30" s="7"/>
      <c r="T30" s="7"/>
      <c r="U30" s="7"/>
      <c r="V30" s="7"/>
      <c r="W30" s="7"/>
      <c r="X30" s="7"/>
      <c r="Y30" s="7"/>
    </row>
    <row r="31" spans="18:25" s="13" customFormat="1" ht="15.75">
      <c r="R31" s="7"/>
      <c r="S31" s="7"/>
      <c r="T31" s="7"/>
      <c r="U31" s="7"/>
      <c r="V31" s="7"/>
      <c r="W31" s="7"/>
      <c r="X31" s="7"/>
      <c r="Y31" s="7"/>
    </row>
    <row r="32" spans="18:25" s="13" customFormat="1" ht="15.75">
      <c r="R32" s="7"/>
      <c r="S32" s="7"/>
      <c r="T32" s="7"/>
      <c r="U32" s="7"/>
      <c r="V32" s="7"/>
      <c r="W32" s="7"/>
      <c r="X32" s="7"/>
      <c r="Y32" s="7"/>
    </row>
    <row r="33" spans="18:25" s="13" customFormat="1" ht="15.75">
      <c r="R33" s="7"/>
      <c r="S33" s="7"/>
      <c r="T33" s="7"/>
      <c r="U33" s="7"/>
      <c r="V33" s="7"/>
      <c r="W33" s="7"/>
      <c r="X33" s="7"/>
      <c r="Y33" s="7"/>
    </row>
    <row r="34" spans="9:25" s="13" customFormat="1" ht="15.75">
      <c r="I34" s="67"/>
      <c r="R34" s="7"/>
      <c r="S34" s="7"/>
      <c r="T34" s="7"/>
      <c r="U34" s="7"/>
      <c r="V34" s="7"/>
      <c r="W34" s="7"/>
      <c r="X34" s="7"/>
      <c r="Y34" s="7"/>
    </row>
    <row r="35" spans="15:22" s="13" customFormat="1" ht="15.75">
      <c r="O35" s="7"/>
      <c r="P35" s="7"/>
      <c r="Q35" s="7"/>
      <c r="R35" s="7"/>
      <c r="S35" s="7"/>
      <c r="T35" s="7"/>
      <c r="U35" s="7"/>
      <c r="V35" s="7"/>
    </row>
    <row r="36" spans="15:22" s="13" customFormat="1" ht="15.75">
      <c r="O36" s="7"/>
      <c r="P36" s="7"/>
      <c r="Q36" s="7"/>
      <c r="R36" s="7"/>
      <c r="S36" s="7"/>
      <c r="T36" s="7"/>
      <c r="U36" s="7"/>
      <c r="V36" s="7"/>
    </row>
    <row r="37" spans="15:22" s="13" customFormat="1" ht="15.75">
      <c r="O37" s="7"/>
      <c r="P37" s="7"/>
      <c r="Q37" s="7"/>
      <c r="R37" s="7"/>
      <c r="S37" s="7"/>
      <c r="T37" s="7"/>
      <c r="U37" s="7"/>
      <c r="V37" s="7"/>
    </row>
    <row r="38" spans="15:22" s="13" customFormat="1" ht="15.75">
      <c r="O38" s="7"/>
      <c r="P38" s="7"/>
      <c r="Q38" s="7"/>
      <c r="R38" s="7"/>
      <c r="S38" s="7"/>
      <c r="T38" s="7"/>
      <c r="U38" s="7"/>
      <c r="V38" s="7"/>
    </row>
    <row r="39" spans="12:22" s="13" customFormat="1" ht="15.75">
      <c r="L39" s="68"/>
      <c r="M39" s="68"/>
      <c r="N39" s="68"/>
      <c r="O39" s="7"/>
      <c r="P39" s="7"/>
      <c r="Q39" s="7"/>
      <c r="R39" s="7"/>
      <c r="S39" s="7"/>
      <c r="T39" s="7"/>
      <c r="U39" s="7"/>
      <c r="V39" s="7"/>
    </row>
    <row r="40" spans="12:22" s="13" customFormat="1" ht="15.75">
      <c r="L40" s="68"/>
      <c r="M40" s="68"/>
      <c r="N40" s="68"/>
      <c r="O40" s="7"/>
      <c r="P40" s="7"/>
      <c r="Q40" s="7"/>
      <c r="R40" s="7"/>
      <c r="S40" s="7"/>
      <c r="T40" s="7"/>
      <c r="U40" s="7"/>
      <c r="V40" s="7"/>
    </row>
    <row r="41" spans="12:22" s="13" customFormat="1" ht="15.75">
      <c r="L41" s="68"/>
      <c r="M41" s="68"/>
      <c r="N41" s="68"/>
      <c r="O41" s="7"/>
      <c r="P41" s="7"/>
      <c r="Q41" s="7"/>
      <c r="R41" s="7"/>
      <c r="S41" s="7"/>
      <c r="T41" s="7"/>
      <c r="U41" s="7"/>
      <c r="V41" s="7"/>
    </row>
    <row r="42" spans="12:22" s="13" customFormat="1" ht="15.75">
      <c r="L42" s="68"/>
      <c r="M42" s="68"/>
      <c r="N42" s="68"/>
      <c r="O42" s="7"/>
      <c r="P42" s="7"/>
      <c r="Q42" s="7"/>
      <c r="R42" s="7"/>
      <c r="S42" s="7"/>
      <c r="T42" s="7"/>
      <c r="U42" s="7"/>
      <c r="V42" s="7"/>
    </row>
    <row r="43" spans="12:22" s="13" customFormat="1" ht="15.75">
      <c r="L43" s="68"/>
      <c r="M43" s="68"/>
      <c r="N43" s="68"/>
      <c r="O43" s="7"/>
      <c r="P43" s="7"/>
      <c r="Q43" s="7"/>
      <c r="R43" s="7"/>
      <c r="S43" s="7"/>
      <c r="T43" s="7"/>
      <c r="U43" s="7"/>
      <c r="V43" s="7"/>
    </row>
    <row r="44" spans="12:22" s="13" customFormat="1" ht="15.75">
      <c r="L44" s="68"/>
      <c r="M44" s="68"/>
      <c r="N44" s="68"/>
      <c r="O44" s="7"/>
      <c r="P44" s="7"/>
      <c r="Q44" s="7"/>
      <c r="R44" s="7"/>
      <c r="S44" s="7"/>
      <c r="T44" s="7"/>
      <c r="U44" s="7"/>
      <c r="V44" s="7"/>
    </row>
    <row r="45" spans="12:22" s="13" customFormat="1" ht="15.75">
      <c r="L45" s="68"/>
      <c r="M45" s="68"/>
      <c r="N45" s="68"/>
      <c r="O45" s="7"/>
      <c r="P45" s="7"/>
      <c r="Q45" s="7"/>
      <c r="R45" s="7"/>
      <c r="S45" s="7"/>
      <c r="T45" s="7"/>
      <c r="U45" s="7"/>
      <c r="V45" s="7"/>
    </row>
    <row r="46" spans="12:22" s="13" customFormat="1" ht="15.75">
      <c r="L46" s="68"/>
      <c r="M46" s="68"/>
      <c r="N46" s="68"/>
      <c r="O46" s="7"/>
      <c r="P46" s="7"/>
      <c r="Q46" s="7"/>
      <c r="R46" s="7"/>
      <c r="S46" s="7"/>
      <c r="T46" s="7"/>
      <c r="U46" s="7"/>
      <c r="V46" s="7"/>
    </row>
    <row r="47" spans="12:22" s="13" customFormat="1" ht="15.75">
      <c r="L47" s="68"/>
      <c r="M47" s="68"/>
      <c r="N47" s="68"/>
      <c r="O47" s="7"/>
      <c r="P47" s="7"/>
      <c r="Q47" s="7"/>
      <c r="R47" s="7"/>
      <c r="S47" s="7"/>
      <c r="T47" s="7"/>
      <c r="U47" s="7"/>
      <c r="V47" s="7"/>
    </row>
    <row r="48" spans="12:22" s="13" customFormat="1" ht="15.75">
      <c r="L48" s="68"/>
      <c r="M48" s="68"/>
      <c r="N48" s="68"/>
      <c r="O48" s="7"/>
      <c r="P48" s="7"/>
      <c r="Q48" s="7"/>
      <c r="R48" s="7"/>
      <c r="S48" s="7"/>
      <c r="T48" s="7"/>
      <c r="U48" s="7"/>
      <c r="V48" s="7"/>
    </row>
    <row r="49" spans="12:22" s="13" customFormat="1" ht="15.75">
      <c r="L49" s="68"/>
      <c r="M49" s="68"/>
      <c r="N49" s="68"/>
      <c r="O49" s="7"/>
      <c r="P49" s="7"/>
      <c r="Q49" s="7"/>
      <c r="R49" s="7"/>
      <c r="S49" s="7"/>
      <c r="T49" s="7"/>
      <c r="U49" s="7"/>
      <c r="V49" s="7"/>
    </row>
    <row r="50" spans="12:22" s="13" customFormat="1" ht="15.75">
      <c r="L50" s="68"/>
      <c r="M50" s="68"/>
      <c r="N50" s="68"/>
      <c r="O50" s="7"/>
      <c r="P50" s="7"/>
      <c r="Q50" s="7"/>
      <c r="R50" s="7"/>
      <c r="S50" s="7"/>
      <c r="T50" s="7"/>
      <c r="U50" s="7"/>
      <c r="V50" s="7"/>
    </row>
    <row r="51" spans="12:22" s="13" customFormat="1" ht="15.75">
      <c r="L51" s="68"/>
      <c r="M51" s="68"/>
      <c r="N51" s="68"/>
      <c r="O51" s="7"/>
      <c r="P51" s="7"/>
      <c r="Q51" s="7"/>
      <c r="R51" s="7"/>
      <c r="S51" s="7"/>
      <c r="T51" s="7"/>
      <c r="U51" s="7"/>
      <c r="V51" s="7"/>
    </row>
    <row r="52" spans="12:22" s="13" customFormat="1" ht="15.75">
      <c r="L52" s="68"/>
      <c r="M52" s="68"/>
      <c r="N52" s="68"/>
      <c r="O52" s="7"/>
      <c r="P52" s="7"/>
      <c r="Q52" s="7"/>
      <c r="R52" s="7"/>
      <c r="S52" s="7"/>
      <c r="T52" s="7"/>
      <c r="U52" s="7"/>
      <c r="V52" s="7"/>
    </row>
    <row r="53" spans="12:22" s="13" customFormat="1" ht="15.75">
      <c r="L53" s="68"/>
      <c r="M53" s="68"/>
      <c r="N53" s="68"/>
      <c r="O53" s="7"/>
      <c r="P53" s="7"/>
      <c r="Q53" s="7"/>
      <c r="R53" s="7"/>
      <c r="S53" s="7"/>
      <c r="T53" s="7"/>
      <c r="U53" s="7"/>
      <c r="V53" s="7"/>
    </row>
    <row r="54" spans="12:22" s="13" customFormat="1" ht="15.75">
      <c r="L54" s="68"/>
      <c r="M54" s="68"/>
      <c r="N54" s="68"/>
      <c r="O54" s="7"/>
      <c r="P54" s="7"/>
      <c r="Q54" s="7"/>
      <c r="R54" s="7"/>
      <c r="S54" s="7"/>
      <c r="T54" s="7"/>
      <c r="U54" s="7"/>
      <c r="V54" s="7"/>
    </row>
    <row r="55" spans="12:22" s="13" customFormat="1" ht="15.75">
      <c r="L55" s="68"/>
      <c r="M55" s="68"/>
      <c r="N55" s="68"/>
      <c r="O55" s="7"/>
      <c r="P55" s="7"/>
      <c r="Q55" s="7"/>
      <c r="R55" s="7"/>
      <c r="S55" s="7"/>
      <c r="T55" s="7"/>
      <c r="U55" s="7"/>
      <c r="V55" s="7"/>
    </row>
    <row r="56" spans="12:22" s="13" customFormat="1" ht="15.75">
      <c r="L56" s="68"/>
      <c r="M56" s="68"/>
      <c r="N56" s="68"/>
      <c r="O56" s="7"/>
      <c r="P56" s="7"/>
      <c r="Q56" s="7"/>
      <c r="R56" s="7"/>
      <c r="S56" s="7"/>
      <c r="T56" s="7"/>
      <c r="U56" s="7"/>
      <c r="V56" s="7"/>
    </row>
    <row r="57" spans="12:22" s="13" customFormat="1" ht="15.75">
      <c r="L57" s="68"/>
      <c r="M57" s="68"/>
      <c r="N57" s="68"/>
      <c r="O57" s="7"/>
      <c r="P57" s="7"/>
      <c r="Q57" s="7"/>
      <c r="R57" s="7"/>
      <c r="S57" s="7"/>
      <c r="T57" s="7"/>
      <c r="U57" s="7"/>
      <c r="V57" s="7"/>
    </row>
    <row r="58" spans="2:22" s="13" customFormat="1" ht="15.7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7"/>
      <c r="P58" s="7"/>
      <c r="Q58" s="7"/>
      <c r="R58" s="7"/>
      <c r="S58" s="7"/>
      <c r="T58" s="7"/>
      <c r="U58" s="7"/>
      <c r="V58" s="7"/>
    </row>
    <row r="59" spans="2:22" s="13" customFormat="1" ht="15.7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7"/>
      <c r="P59" s="7"/>
      <c r="Q59" s="7"/>
      <c r="R59" s="7"/>
      <c r="S59" s="7"/>
      <c r="T59" s="7"/>
      <c r="U59" s="7"/>
      <c r="V59" s="7"/>
    </row>
    <row r="60" spans="2:22" s="13" customFormat="1" ht="15.7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7"/>
      <c r="P60" s="7"/>
      <c r="Q60" s="7"/>
      <c r="R60" s="7"/>
      <c r="S60" s="7"/>
      <c r="T60" s="7"/>
      <c r="U60" s="7"/>
      <c r="V60" s="7"/>
    </row>
    <row r="61" spans="2:22" s="13" customFormat="1" ht="15.7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7"/>
      <c r="P61" s="7"/>
      <c r="Q61" s="7"/>
      <c r="R61" s="7"/>
      <c r="S61" s="7"/>
      <c r="T61" s="7"/>
      <c r="U61" s="7"/>
      <c r="V61" s="7"/>
    </row>
    <row r="62" spans="2:22" s="13" customFormat="1" ht="15.7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7"/>
      <c r="P62" s="7"/>
      <c r="Q62" s="7"/>
      <c r="R62" s="7"/>
      <c r="S62" s="7"/>
      <c r="T62" s="7"/>
      <c r="U62" s="7"/>
      <c r="V62" s="7"/>
    </row>
    <row r="63" spans="2:22" s="13" customFormat="1" ht="15.7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7"/>
      <c r="P63" s="7"/>
      <c r="Q63" s="7"/>
      <c r="R63" s="7"/>
      <c r="S63" s="7"/>
      <c r="T63" s="7"/>
      <c r="U63" s="7"/>
      <c r="V63" s="7"/>
    </row>
    <row r="64" spans="2:22" s="13" customFormat="1" ht="15.7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7"/>
      <c r="P64" s="7"/>
      <c r="Q64" s="7"/>
      <c r="R64" s="7"/>
      <c r="S64" s="7"/>
      <c r="T64" s="7"/>
      <c r="U64" s="7"/>
      <c r="V64" s="7"/>
    </row>
    <row r="65" spans="2:22" s="13" customFormat="1" ht="15.7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7"/>
      <c r="P65" s="7"/>
      <c r="Q65" s="7"/>
      <c r="R65" s="7"/>
      <c r="S65" s="7"/>
      <c r="T65" s="7"/>
      <c r="U65" s="7"/>
      <c r="V65" s="7"/>
    </row>
    <row r="66" spans="2:22" s="13" customFormat="1" ht="15.7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7"/>
      <c r="P66" s="7"/>
      <c r="Q66" s="7"/>
      <c r="R66" s="7"/>
      <c r="S66" s="7"/>
      <c r="T66" s="7"/>
      <c r="U66" s="7"/>
      <c r="V66" s="7"/>
    </row>
    <row r="67" spans="2:22" s="13" customFormat="1" ht="15.7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7"/>
      <c r="P67" s="7"/>
      <c r="Q67" s="7"/>
      <c r="R67" s="7"/>
      <c r="S67" s="7"/>
      <c r="T67" s="7"/>
      <c r="U67" s="7"/>
      <c r="V67" s="7"/>
    </row>
    <row r="68" spans="2:22" s="13" customFormat="1" ht="15.7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7"/>
      <c r="P68" s="7"/>
      <c r="Q68" s="7"/>
      <c r="R68" s="7"/>
      <c r="S68" s="7"/>
      <c r="T68" s="7"/>
      <c r="U68" s="7"/>
      <c r="V68" s="7"/>
    </row>
    <row r="69" spans="2:22" s="13" customFormat="1" ht="15.7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7"/>
      <c r="P69" s="7"/>
      <c r="Q69" s="7"/>
      <c r="R69" s="7"/>
      <c r="S69" s="7"/>
      <c r="T69" s="7"/>
      <c r="U69" s="7"/>
      <c r="V69" s="7"/>
    </row>
    <row r="70" spans="2:22" s="13" customFormat="1" ht="15.7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7"/>
      <c r="P70" s="7"/>
      <c r="Q70" s="7"/>
      <c r="R70" s="7"/>
      <c r="S70" s="7"/>
      <c r="T70" s="7"/>
      <c r="U70" s="7"/>
      <c r="V70" s="7"/>
    </row>
    <row r="71" spans="2:22" s="13" customFormat="1" ht="15.7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7"/>
      <c r="P71" s="7"/>
      <c r="Q71" s="7"/>
      <c r="R71" s="7"/>
      <c r="S71" s="7"/>
      <c r="T71" s="7"/>
      <c r="U71" s="7"/>
      <c r="V71" s="7"/>
    </row>
    <row r="72" spans="2:22" s="13" customFormat="1" ht="15.7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7"/>
      <c r="P72" s="7"/>
      <c r="Q72" s="7"/>
      <c r="R72" s="7"/>
      <c r="S72" s="7"/>
      <c r="T72" s="7"/>
      <c r="U72" s="7"/>
      <c r="V72" s="7"/>
    </row>
    <row r="73" spans="2:22" s="13" customFormat="1" ht="15.7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7"/>
      <c r="P73" s="7"/>
      <c r="Q73" s="7"/>
      <c r="R73" s="7"/>
      <c r="S73" s="7"/>
      <c r="T73" s="7"/>
      <c r="U73" s="7"/>
      <c r="V73" s="7"/>
    </row>
    <row r="74" spans="2:22" s="13" customFormat="1" ht="15.7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7"/>
      <c r="P74" s="7"/>
      <c r="Q74" s="7"/>
      <c r="R74" s="7"/>
      <c r="S74" s="7"/>
      <c r="T74" s="7"/>
      <c r="U74" s="7"/>
      <c r="V74" s="7"/>
    </row>
    <row r="75" spans="2:22" s="13" customFormat="1" ht="15.7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7"/>
      <c r="P75" s="7"/>
      <c r="Q75" s="7"/>
      <c r="R75" s="7"/>
      <c r="S75" s="7"/>
      <c r="T75" s="7"/>
      <c r="U75" s="7"/>
      <c r="V75" s="7"/>
    </row>
    <row r="76" spans="2:22" s="13" customFormat="1" ht="15.7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7"/>
      <c r="P76" s="7"/>
      <c r="Q76" s="7"/>
      <c r="R76" s="7"/>
      <c r="S76" s="7"/>
      <c r="T76" s="7"/>
      <c r="U76" s="7"/>
      <c r="V76" s="7"/>
    </row>
    <row r="77" spans="2:22" s="13" customFormat="1" ht="15.7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7"/>
      <c r="P77" s="7"/>
      <c r="Q77" s="7"/>
      <c r="R77" s="7"/>
      <c r="S77" s="7"/>
      <c r="T77" s="7"/>
      <c r="U77" s="7"/>
      <c r="V77" s="7"/>
    </row>
    <row r="78" spans="2:22" s="13" customFormat="1" ht="15.7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7"/>
      <c r="P78" s="7"/>
      <c r="Q78" s="7"/>
      <c r="R78" s="7"/>
      <c r="S78" s="7"/>
      <c r="T78" s="7"/>
      <c r="U78" s="7"/>
      <c r="V78" s="7"/>
    </row>
    <row r="79" spans="2:22" s="13" customFormat="1" ht="15.7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7"/>
      <c r="P79" s="7"/>
      <c r="Q79" s="7"/>
      <c r="R79" s="7"/>
      <c r="S79" s="7"/>
      <c r="T79" s="7"/>
      <c r="U79" s="7"/>
      <c r="V79" s="7"/>
    </row>
    <row r="80" spans="2:22" s="13" customFormat="1" ht="15.7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7"/>
      <c r="P80" s="7"/>
      <c r="Q80" s="7"/>
      <c r="R80" s="7"/>
      <c r="S80" s="7"/>
      <c r="T80" s="7"/>
      <c r="U80" s="7"/>
      <c r="V80" s="7"/>
    </row>
    <row r="81" spans="2:22" s="13" customFormat="1" ht="15.7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7"/>
      <c r="P81" s="7"/>
      <c r="Q81" s="7"/>
      <c r="R81" s="7"/>
      <c r="S81" s="7"/>
      <c r="T81" s="7"/>
      <c r="U81" s="7"/>
      <c r="V81" s="7"/>
    </row>
    <row r="82" spans="2:22" s="13" customFormat="1" ht="15.7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7"/>
      <c r="P82" s="7"/>
      <c r="Q82" s="7"/>
      <c r="R82" s="7"/>
      <c r="S82" s="7"/>
      <c r="T82" s="7"/>
      <c r="U82" s="7"/>
      <c r="V82" s="7"/>
    </row>
    <row r="83" spans="2:22" s="13" customFormat="1" ht="15.7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7"/>
      <c r="P83" s="7"/>
      <c r="Q83" s="7"/>
      <c r="R83" s="7"/>
      <c r="S83" s="7"/>
      <c r="T83" s="7"/>
      <c r="U83" s="7"/>
      <c r="V83" s="7"/>
    </row>
    <row r="84" spans="2:22" s="13" customFormat="1" ht="15.7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7"/>
      <c r="P84" s="7"/>
      <c r="Q84" s="7"/>
      <c r="R84" s="7"/>
      <c r="S84" s="7"/>
      <c r="T84" s="7"/>
      <c r="U84" s="7"/>
      <c r="V84" s="7"/>
    </row>
    <row r="85" spans="2:22" s="13" customFormat="1" ht="15.7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7"/>
      <c r="P85" s="7"/>
      <c r="Q85" s="7"/>
      <c r="R85" s="7"/>
      <c r="S85" s="7"/>
      <c r="T85" s="7"/>
      <c r="U85" s="7"/>
      <c r="V85" s="7"/>
    </row>
    <row r="86" spans="2:22" s="13" customFormat="1" ht="15.7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7"/>
      <c r="P86" s="7"/>
      <c r="Q86" s="7"/>
      <c r="R86" s="7"/>
      <c r="S86" s="7"/>
      <c r="T86" s="7"/>
      <c r="U86" s="7"/>
      <c r="V86" s="7"/>
    </row>
    <row r="87" spans="2:22" s="13" customFormat="1" ht="15.7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7"/>
      <c r="P87" s="7"/>
      <c r="Q87" s="7"/>
      <c r="R87" s="7"/>
      <c r="S87" s="7"/>
      <c r="T87" s="7"/>
      <c r="U87" s="7"/>
      <c r="V87" s="7"/>
    </row>
    <row r="88" spans="2:22" s="13" customFormat="1" ht="15.7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7"/>
      <c r="P88" s="7"/>
      <c r="Q88" s="7"/>
      <c r="R88" s="7"/>
      <c r="S88" s="7"/>
      <c r="T88" s="7"/>
      <c r="U88" s="7"/>
      <c r="V88" s="7"/>
    </row>
    <row r="89" spans="2:22" s="13" customFormat="1" ht="15.7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7"/>
      <c r="P89" s="7"/>
      <c r="Q89" s="7"/>
      <c r="R89" s="7"/>
      <c r="S89" s="7"/>
      <c r="T89" s="7"/>
      <c r="U89" s="7"/>
      <c r="V89" s="7"/>
    </row>
    <row r="90" spans="2:22" s="13" customFormat="1" ht="15.7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7"/>
      <c r="P90" s="7"/>
      <c r="Q90" s="7"/>
      <c r="R90" s="7"/>
      <c r="S90" s="7"/>
      <c r="T90" s="7"/>
      <c r="U90" s="7"/>
      <c r="V90" s="7"/>
    </row>
    <row r="91" spans="2:22" s="13" customFormat="1" ht="15.7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7"/>
      <c r="P91" s="7"/>
      <c r="Q91" s="7"/>
      <c r="R91" s="7"/>
      <c r="S91" s="7"/>
      <c r="T91" s="7"/>
      <c r="U91" s="7"/>
      <c r="V91" s="7"/>
    </row>
    <row r="92" spans="2:22" s="13" customFormat="1" ht="15.7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7"/>
      <c r="P92" s="7"/>
      <c r="Q92" s="7"/>
      <c r="R92" s="7"/>
      <c r="S92" s="7"/>
      <c r="T92" s="7"/>
      <c r="U92" s="7"/>
      <c r="V92" s="7"/>
    </row>
    <row r="93" spans="2:22" s="13" customFormat="1" ht="15.7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7"/>
      <c r="P93" s="7"/>
      <c r="Q93" s="7"/>
      <c r="R93" s="7"/>
      <c r="S93" s="7"/>
      <c r="T93" s="7"/>
      <c r="U93" s="7"/>
      <c r="V93" s="7"/>
    </row>
    <row r="94" spans="2:22" s="13" customFormat="1" ht="15.7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7"/>
      <c r="P94" s="7"/>
      <c r="Q94" s="7"/>
      <c r="R94" s="7"/>
      <c r="S94" s="7"/>
      <c r="T94" s="7"/>
      <c r="U94" s="7"/>
      <c r="V94" s="7"/>
    </row>
    <row r="95" spans="2:22" s="13" customFormat="1" ht="15.7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7"/>
      <c r="P95" s="7"/>
      <c r="Q95" s="7"/>
      <c r="R95" s="7"/>
      <c r="S95" s="7"/>
      <c r="T95" s="7"/>
      <c r="U95" s="7"/>
      <c r="V95" s="7"/>
    </row>
    <row r="96" spans="2:22" s="13" customFormat="1" ht="15.7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7"/>
      <c r="P96" s="7"/>
      <c r="Q96" s="7"/>
      <c r="R96" s="7"/>
      <c r="S96" s="7"/>
      <c r="T96" s="7"/>
      <c r="U96" s="7"/>
      <c r="V96" s="7"/>
    </row>
    <row r="97" spans="2:22" s="13" customFormat="1" ht="15.7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7"/>
      <c r="P97" s="7"/>
      <c r="Q97" s="7"/>
      <c r="R97" s="7"/>
      <c r="S97" s="7"/>
      <c r="T97" s="7"/>
      <c r="U97" s="7"/>
      <c r="V97" s="7"/>
    </row>
    <row r="98" spans="2:22" s="13" customFormat="1" ht="15.7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7"/>
      <c r="P98" s="7"/>
      <c r="Q98" s="7"/>
      <c r="R98" s="7"/>
      <c r="S98" s="7"/>
      <c r="T98" s="7"/>
      <c r="U98" s="7"/>
      <c r="V98" s="7"/>
    </row>
    <row r="99" spans="2:22" s="13" customFormat="1" ht="15.7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7"/>
      <c r="P99" s="7"/>
      <c r="Q99" s="7"/>
      <c r="R99" s="7"/>
      <c r="S99" s="7"/>
      <c r="T99" s="7"/>
      <c r="U99" s="7"/>
      <c r="V99" s="7"/>
    </row>
    <row r="100" spans="2:22" s="13" customFormat="1" ht="15.7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7"/>
      <c r="P100" s="7"/>
      <c r="Q100" s="7"/>
      <c r="R100" s="7"/>
      <c r="S100" s="7"/>
      <c r="T100" s="7"/>
      <c r="U100" s="7"/>
      <c r="V100" s="7"/>
    </row>
    <row r="101" spans="2:22" s="13" customFormat="1" ht="15.7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7"/>
      <c r="P101" s="7"/>
      <c r="Q101" s="7"/>
      <c r="R101" s="7"/>
      <c r="S101" s="7"/>
      <c r="T101" s="7"/>
      <c r="U101" s="7"/>
      <c r="V101" s="7"/>
    </row>
    <row r="102" spans="2:22" s="13" customFormat="1" ht="15.7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7"/>
      <c r="P102" s="7"/>
      <c r="Q102" s="7"/>
      <c r="R102" s="7"/>
      <c r="S102" s="7"/>
      <c r="T102" s="7"/>
      <c r="U102" s="7"/>
      <c r="V102" s="7"/>
    </row>
    <row r="103" spans="2:22" s="13" customFormat="1" ht="15.7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7"/>
      <c r="P103" s="7"/>
      <c r="Q103" s="7"/>
      <c r="R103" s="7"/>
      <c r="S103" s="7"/>
      <c r="T103" s="7"/>
      <c r="U103" s="7"/>
      <c r="V103" s="7"/>
    </row>
    <row r="104" spans="2:22" s="13" customFormat="1" ht="15.7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7"/>
      <c r="P104" s="7"/>
      <c r="Q104" s="7"/>
      <c r="R104" s="7"/>
      <c r="S104" s="7"/>
      <c r="T104" s="7"/>
      <c r="U104" s="7"/>
      <c r="V104" s="7"/>
    </row>
    <row r="105" spans="2:22" s="13" customFormat="1" ht="15.7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7"/>
      <c r="P105" s="7"/>
      <c r="Q105" s="7"/>
      <c r="R105" s="7"/>
      <c r="S105" s="7"/>
      <c r="T105" s="7"/>
      <c r="U105" s="7"/>
      <c r="V105" s="7"/>
    </row>
    <row r="106" spans="2:22" s="13" customFormat="1" ht="15.7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7"/>
      <c r="P106" s="7"/>
      <c r="Q106" s="7"/>
      <c r="R106" s="7"/>
      <c r="S106" s="7"/>
      <c r="T106" s="7"/>
      <c r="U106" s="7"/>
      <c r="V106" s="7"/>
    </row>
    <row r="107" spans="2:22" s="13" customFormat="1" ht="15.7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7"/>
      <c r="P107" s="7"/>
      <c r="Q107" s="7"/>
      <c r="R107" s="7"/>
      <c r="S107" s="7"/>
      <c r="T107" s="7"/>
      <c r="U107" s="7"/>
      <c r="V107" s="7"/>
    </row>
    <row r="108" spans="2:22" s="13" customFormat="1" ht="15.7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7"/>
      <c r="P108" s="7"/>
      <c r="Q108" s="7"/>
      <c r="R108" s="7"/>
      <c r="S108" s="7"/>
      <c r="T108" s="7"/>
      <c r="U108" s="7"/>
      <c r="V108" s="7"/>
    </row>
    <row r="109" spans="2:22" s="13" customFormat="1" ht="15.7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7"/>
      <c r="P109" s="7"/>
      <c r="Q109" s="7"/>
      <c r="R109" s="7"/>
      <c r="S109" s="7"/>
      <c r="T109" s="7"/>
      <c r="U109" s="7"/>
      <c r="V109" s="7"/>
    </row>
    <row r="110" spans="2:22" s="13" customFormat="1" ht="15.75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7"/>
      <c r="P110" s="7"/>
      <c r="Q110" s="7"/>
      <c r="R110" s="7"/>
      <c r="S110" s="7"/>
      <c r="T110" s="7"/>
      <c r="U110" s="7"/>
      <c r="V110" s="7"/>
    </row>
    <row r="111" spans="2:22" s="13" customFormat="1" ht="15.75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7"/>
      <c r="P111" s="7"/>
      <c r="Q111" s="7"/>
      <c r="R111" s="7"/>
      <c r="S111" s="7"/>
      <c r="T111" s="7"/>
      <c r="U111" s="7"/>
      <c r="V111" s="7"/>
    </row>
    <row r="112" spans="2:22" s="13" customFormat="1" ht="15.75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7"/>
      <c r="P112" s="7"/>
      <c r="Q112" s="7"/>
      <c r="R112" s="7"/>
      <c r="S112" s="7"/>
      <c r="T112" s="7"/>
      <c r="U112" s="7"/>
      <c r="V112" s="7"/>
    </row>
    <row r="113" spans="2:22" s="13" customFormat="1" ht="15.75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7"/>
      <c r="P113" s="7"/>
      <c r="Q113" s="7"/>
      <c r="R113" s="7"/>
      <c r="S113" s="7"/>
      <c r="T113" s="7"/>
      <c r="U113" s="7"/>
      <c r="V113" s="7"/>
    </row>
    <row r="114" spans="2:22" s="13" customFormat="1" ht="15.75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7"/>
      <c r="P114" s="7"/>
      <c r="Q114" s="7"/>
      <c r="R114" s="7"/>
      <c r="S114" s="7"/>
      <c r="T114" s="7"/>
      <c r="U114" s="7"/>
      <c r="V114" s="7"/>
    </row>
    <row r="115" spans="2:22" s="13" customFormat="1" ht="15.75">
      <c r="B115" s="68"/>
      <c r="C115" s="68"/>
      <c r="D115" s="68"/>
      <c r="E115" s="68"/>
      <c r="F115" s="68"/>
      <c r="G115" s="68"/>
      <c r="H115" s="68"/>
      <c r="I115" s="68"/>
      <c r="J115" s="68"/>
      <c r="O115" s="7"/>
      <c r="P115" s="7"/>
      <c r="Q115" s="7"/>
      <c r="R115" s="7"/>
      <c r="S115" s="7"/>
      <c r="T115" s="7"/>
      <c r="U115" s="7"/>
      <c r="V115" s="7"/>
    </row>
    <row r="116" spans="2:22" s="13" customFormat="1" ht="15.75">
      <c r="B116" s="68"/>
      <c r="C116" s="68"/>
      <c r="D116" s="68"/>
      <c r="E116" s="68"/>
      <c r="F116" s="68"/>
      <c r="G116" s="68"/>
      <c r="H116" s="68"/>
      <c r="I116" s="68"/>
      <c r="J116" s="68"/>
      <c r="O116" s="7"/>
      <c r="P116" s="7"/>
      <c r="Q116" s="7"/>
      <c r="R116" s="7"/>
      <c r="S116" s="7"/>
      <c r="T116" s="7"/>
      <c r="U116" s="7"/>
      <c r="V116" s="7"/>
    </row>
    <row r="117" spans="2:22" s="13" customFormat="1" ht="15.75">
      <c r="B117" s="68"/>
      <c r="C117" s="68"/>
      <c r="D117" s="68"/>
      <c r="E117" s="68"/>
      <c r="F117" s="68"/>
      <c r="G117" s="68"/>
      <c r="H117" s="68"/>
      <c r="I117" s="68"/>
      <c r="J117" s="68"/>
      <c r="O117" s="7"/>
      <c r="P117" s="7"/>
      <c r="Q117" s="7"/>
      <c r="R117" s="7"/>
      <c r="S117" s="7"/>
      <c r="T117" s="7"/>
      <c r="U117" s="7"/>
      <c r="V117" s="7"/>
    </row>
    <row r="118" spans="2:22" s="13" customFormat="1" ht="15.75">
      <c r="B118" s="68"/>
      <c r="C118" s="68"/>
      <c r="D118" s="68"/>
      <c r="E118" s="68"/>
      <c r="F118" s="68"/>
      <c r="G118" s="68"/>
      <c r="H118" s="68"/>
      <c r="I118" s="68"/>
      <c r="J118" s="68"/>
      <c r="O118" s="7"/>
      <c r="P118" s="7"/>
      <c r="Q118" s="7"/>
      <c r="R118" s="7"/>
      <c r="S118" s="7"/>
      <c r="T118" s="7"/>
      <c r="U118" s="7"/>
      <c r="V118" s="7"/>
    </row>
    <row r="119" spans="2:22" s="13" customFormat="1" ht="15.75">
      <c r="B119" s="68"/>
      <c r="C119" s="68"/>
      <c r="D119" s="68"/>
      <c r="E119" s="68"/>
      <c r="F119" s="68"/>
      <c r="G119" s="68"/>
      <c r="H119" s="68"/>
      <c r="I119" s="68"/>
      <c r="J119" s="68"/>
      <c r="O119" s="7"/>
      <c r="P119" s="7"/>
      <c r="Q119" s="7"/>
      <c r="R119" s="7"/>
      <c r="S119" s="7"/>
      <c r="T119" s="7"/>
      <c r="U119" s="7"/>
      <c r="V119" s="7"/>
    </row>
    <row r="120" spans="2:22" s="13" customFormat="1" ht="15.75">
      <c r="B120" s="68"/>
      <c r="C120" s="68"/>
      <c r="D120" s="68"/>
      <c r="E120" s="68"/>
      <c r="F120" s="68"/>
      <c r="G120" s="68"/>
      <c r="H120" s="68"/>
      <c r="I120" s="68"/>
      <c r="J120" s="68"/>
      <c r="O120" s="7"/>
      <c r="P120" s="7"/>
      <c r="Q120" s="7"/>
      <c r="R120" s="7"/>
      <c r="S120" s="7"/>
      <c r="T120" s="7"/>
      <c r="U120" s="7"/>
      <c r="V120" s="7"/>
    </row>
    <row r="121" spans="2:22" s="13" customFormat="1" ht="15.75">
      <c r="B121" s="68"/>
      <c r="C121" s="68"/>
      <c r="D121" s="68"/>
      <c r="E121" s="68"/>
      <c r="F121" s="68"/>
      <c r="G121" s="68"/>
      <c r="H121" s="68"/>
      <c r="I121" s="68"/>
      <c r="J121" s="68"/>
      <c r="O121" s="7"/>
      <c r="P121" s="7"/>
      <c r="Q121" s="7"/>
      <c r="R121" s="7"/>
      <c r="S121" s="7"/>
      <c r="T121" s="7"/>
      <c r="U121" s="7"/>
      <c r="V121" s="7"/>
    </row>
    <row r="122" spans="2:22" s="13" customFormat="1" ht="15.75">
      <c r="B122" s="68"/>
      <c r="C122" s="68"/>
      <c r="D122" s="68"/>
      <c r="E122" s="68"/>
      <c r="F122" s="68"/>
      <c r="O122" s="7"/>
      <c r="P122" s="7"/>
      <c r="Q122" s="7"/>
      <c r="R122" s="7"/>
      <c r="S122" s="7"/>
      <c r="T122" s="7"/>
      <c r="U122" s="7"/>
      <c r="V122" s="7"/>
    </row>
    <row r="123" spans="2:22" s="13" customFormat="1" ht="15.75">
      <c r="B123" s="68"/>
      <c r="C123" s="68"/>
      <c r="D123" s="68"/>
      <c r="E123" s="68"/>
      <c r="F123" s="68"/>
      <c r="O123" s="7"/>
      <c r="P123" s="7"/>
      <c r="Q123" s="7"/>
      <c r="R123" s="7"/>
      <c r="S123" s="7"/>
      <c r="T123" s="7"/>
      <c r="U123" s="7"/>
      <c r="V123" s="7"/>
    </row>
    <row r="124" spans="2:22" s="13" customFormat="1" ht="15.75">
      <c r="B124" s="68"/>
      <c r="C124" s="68"/>
      <c r="D124" s="68"/>
      <c r="E124" s="68"/>
      <c r="F124" s="68"/>
      <c r="O124" s="7"/>
      <c r="P124" s="7"/>
      <c r="Q124" s="7"/>
      <c r="R124" s="7"/>
      <c r="S124" s="7"/>
      <c r="T124" s="7"/>
      <c r="U124" s="7"/>
      <c r="V124" s="7"/>
    </row>
    <row r="125" spans="2:22" s="13" customFormat="1" ht="15.75">
      <c r="B125" s="68"/>
      <c r="C125" s="68"/>
      <c r="D125" s="68"/>
      <c r="E125" s="68"/>
      <c r="F125" s="68"/>
      <c r="O125" s="7"/>
      <c r="P125" s="7"/>
      <c r="Q125" s="7"/>
      <c r="R125" s="7"/>
      <c r="S125" s="7"/>
      <c r="T125" s="7"/>
      <c r="U125" s="7"/>
      <c r="V125" s="7"/>
    </row>
    <row r="126" spans="2:22" s="13" customFormat="1" ht="15.75">
      <c r="B126" s="68"/>
      <c r="C126" s="68"/>
      <c r="D126" s="68"/>
      <c r="E126" s="68"/>
      <c r="F126" s="68"/>
      <c r="O126" s="7"/>
      <c r="P126" s="7"/>
      <c r="Q126" s="7"/>
      <c r="R126" s="7"/>
      <c r="S126" s="7"/>
      <c r="T126" s="7"/>
      <c r="U126" s="7"/>
      <c r="V126" s="7"/>
    </row>
    <row r="127" spans="2:22" s="13" customFormat="1" ht="15.75">
      <c r="B127" s="68"/>
      <c r="C127" s="68"/>
      <c r="D127" s="68"/>
      <c r="E127" s="68"/>
      <c r="F127" s="68"/>
      <c r="O127" s="7"/>
      <c r="P127" s="7"/>
      <c r="Q127" s="7"/>
      <c r="R127" s="7"/>
      <c r="S127" s="7"/>
      <c r="T127" s="7"/>
      <c r="U127" s="7"/>
      <c r="V127" s="7"/>
    </row>
    <row r="128" spans="2:22" s="13" customFormat="1" ht="15.75">
      <c r="B128" s="68"/>
      <c r="C128" s="68"/>
      <c r="D128" s="68"/>
      <c r="E128" s="68"/>
      <c r="F128" s="68"/>
      <c r="O128" s="7"/>
      <c r="P128" s="7"/>
      <c r="Q128" s="7"/>
      <c r="R128" s="7"/>
      <c r="S128" s="7"/>
      <c r="T128" s="7"/>
      <c r="U128" s="7"/>
      <c r="V128" s="7"/>
    </row>
    <row r="129" spans="2:22" s="13" customFormat="1" ht="15.75"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7"/>
      <c r="P129" s="7"/>
      <c r="Q129" s="7"/>
      <c r="R129" s="7"/>
      <c r="S129" s="7"/>
      <c r="T129" s="7"/>
      <c r="U129" s="7"/>
      <c r="V129" s="7"/>
    </row>
    <row r="130" spans="2:22" s="13" customFormat="1" ht="15.75"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7"/>
      <c r="P130" s="7"/>
      <c r="Q130" s="7"/>
      <c r="R130" s="7"/>
      <c r="S130" s="7"/>
      <c r="T130" s="7"/>
      <c r="U130" s="7"/>
      <c r="V130" s="7"/>
    </row>
    <row r="131" spans="2:22" s="13" customFormat="1" ht="15.75"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7"/>
      <c r="P131" s="7"/>
      <c r="Q131" s="7"/>
      <c r="R131" s="7"/>
      <c r="S131" s="7"/>
      <c r="T131" s="7"/>
      <c r="U131" s="7"/>
      <c r="V131" s="7"/>
    </row>
    <row r="132" spans="2:22" s="13" customFormat="1" ht="15.75"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7"/>
      <c r="P132" s="7"/>
      <c r="Q132" s="7"/>
      <c r="R132" s="7"/>
      <c r="S132" s="7"/>
      <c r="T132" s="7"/>
      <c r="U132" s="7"/>
      <c r="V132" s="7"/>
    </row>
    <row r="133" spans="2:22" s="13" customFormat="1" ht="15.75"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7"/>
      <c r="P133" s="7"/>
      <c r="Q133" s="7"/>
      <c r="R133" s="7"/>
      <c r="S133" s="7"/>
      <c r="T133" s="7"/>
      <c r="U133" s="7"/>
      <c r="V133" s="7"/>
    </row>
    <row r="134" spans="2:22" s="13" customFormat="1" ht="15.75"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7"/>
      <c r="P134" s="7"/>
      <c r="Q134" s="7"/>
      <c r="R134" s="7"/>
      <c r="S134" s="7"/>
      <c r="T134" s="7"/>
      <c r="U134" s="7"/>
      <c r="V134" s="7"/>
    </row>
    <row r="135" spans="2:22" s="13" customFormat="1" ht="15.75"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7"/>
      <c r="P135" s="7"/>
      <c r="Q135" s="7"/>
      <c r="R135" s="7"/>
      <c r="S135" s="7"/>
      <c r="T135" s="7"/>
      <c r="U135" s="7"/>
      <c r="V135" s="7"/>
    </row>
    <row r="136" spans="2:22" s="13" customFormat="1" ht="15.75"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7"/>
      <c r="P136" s="7"/>
      <c r="Q136" s="7"/>
      <c r="R136" s="7"/>
      <c r="S136" s="7"/>
      <c r="T136" s="7"/>
      <c r="U136" s="7"/>
      <c r="V136" s="7"/>
    </row>
    <row r="137" spans="2:22" s="13" customFormat="1" ht="15.75"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7"/>
      <c r="P137" s="7"/>
      <c r="Q137" s="7"/>
      <c r="R137" s="7"/>
      <c r="S137" s="7"/>
      <c r="T137" s="7"/>
      <c r="U137" s="7"/>
      <c r="V137" s="7"/>
    </row>
    <row r="138" spans="2:22" s="13" customFormat="1" ht="15.75"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7"/>
      <c r="P138" s="7"/>
      <c r="Q138" s="7"/>
      <c r="R138" s="7"/>
      <c r="S138" s="7"/>
      <c r="T138" s="7"/>
      <c r="U138" s="7"/>
      <c r="V138" s="7"/>
    </row>
    <row r="139" spans="2:22" s="13" customFormat="1" ht="15.75"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7"/>
      <c r="P139" s="7"/>
      <c r="Q139" s="7"/>
      <c r="R139" s="7"/>
      <c r="S139" s="7"/>
      <c r="T139" s="7"/>
      <c r="U139" s="7"/>
      <c r="V139" s="7"/>
    </row>
    <row r="140" spans="2:22" s="13" customFormat="1" ht="15.75"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7"/>
      <c r="P140" s="7"/>
      <c r="Q140" s="7"/>
      <c r="R140" s="7"/>
      <c r="S140" s="7"/>
      <c r="T140" s="7"/>
      <c r="U140" s="7"/>
      <c r="V140" s="7"/>
    </row>
    <row r="141" spans="2:22" s="13" customFormat="1" ht="15.75"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7"/>
      <c r="P141" s="7"/>
      <c r="Q141" s="7"/>
      <c r="R141" s="7"/>
      <c r="S141" s="7"/>
      <c r="T141" s="7"/>
      <c r="U141" s="7"/>
      <c r="V141" s="7"/>
    </row>
    <row r="142" spans="2:22" s="13" customFormat="1" ht="15.75"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7"/>
      <c r="P142" s="7"/>
      <c r="Q142" s="7"/>
      <c r="R142" s="7"/>
      <c r="S142" s="7"/>
      <c r="T142" s="7"/>
      <c r="U142" s="7"/>
      <c r="V142" s="7"/>
    </row>
    <row r="143" spans="2:22" s="13" customFormat="1" ht="15.75"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7"/>
      <c r="P143" s="7"/>
      <c r="Q143" s="7"/>
      <c r="R143" s="7"/>
      <c r="S143" s="7"/>
      <c r="T143" s="7"/>
      <c r="U143" s="7"/>
      <c r="V143" s="7"/>
    </row>
    <row r="144" spans="2:22" s="13" customFormat="1" ht="15.75"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7"/>
      <c r="P144" s="7"/>
      <c r="Q144" s="7"/>
      <c r="R144" s="7"/>
      <c r="S144" s="7"/>
      <c r="T144" s="7"/>
      <c r="U144" s="7"/>
      <c r="V144" s="7"/>
    </row>
    <row r="145" spans="2:22" s="13" customFormat="1" ht="15.75"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7"/>
      <c r="P145" s="7"/>
      <c r="Q145" s="7"/>
      <c r="R145" s="7"/>
      <c r="S145" s="7"/>
      <c r="T145" s="7"/>
      <c r="U145" s="7"/>
      <c r="V145" s="7"/>
    </row>
    <row r="146" spans="2:22" s="13" customFormat="1" ht="15.75"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7"/>
      <c r="P146" s="7"/>
      <c r="Q146" s="7"/>
      <c r="R146" s="7"/>
      <c r="S146" s="7"/>
      <c r="T146" s="7"/>
      <c r="U146" s="7"/>
      <c r="V146" s="7"/>
    </row>
    <row r="147" spans="2:22" s="13" customFormat="1" ht="15.75"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7"/>
      <c r="P147" s="7"/>
      <c r="Q147" s="7"/>
      <c r="R147" s="7"/>
      <c r="S147" s="7"/>
      <c r="T147" s="7"/>
      <c r="U147" s="7"/>
      <c r="V147" s="7"/>
    </row>
    <row r="148" spans="2:22" s="13" customFormat="1" ht="15.75"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7"/>
      <c r="P148" s="7"/>
      <c r="Q148" s="7"/>
      <c r="R148" s="7"/>
      <c r="S148" s="7"/>
      <c r="T148" s="7"/>
      <c r="U148" s="7"/>
      <c r="V148" s="7"/>
    </row>
    <row r="149" spans="2:22" s="13" customFormat="1" ht="15.75"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7"/>
      <c r="P149" s="7"/>
      <c r="Q149" s="7"/>
      <c r="R149" s="7"/>
      <c r="S149" s="7"/>
      <c r="T149" s="7"/>
      <c r="U149" s="7"/>
      <c r="V149" s="7"/>
    </row>
    <row r="150" spans="2:14" ht="15.75"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</row>
    <row r="151" spans="2:14" ht="15.75"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</row>
    <row r="152" spans="2:14" ht="15.75"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</row>
    <row r="153" spans="2:14" ht="15.75"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</row>
    <row r="154" spans="2:14" ht="15.75"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</row>
    <row r="155" spans="2:14" ht="15.75"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</row>
    <row r="156" spans="2:14" ht="15.75"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</row>
    <row r="157" spans="2:14" ht="15.75"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</row>
    <row r="158" spans="2:14" ht="15.75"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</row>
    <row r="159" spans="2:14" ht="15.75"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</row>
    <row r="160" spans="2:14" ht="15.75"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</row>
    <row r="161" spans="2:14" ht="15.75"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</row>
    <row r="162" spans="2:14" ht="15.75"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</row>
    <row r="163" spans="2:14" ht="15.75"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</row>
    <row r="164" spans="2:14" ht="15.75"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</row>
    <row r="165" spans="2:14" ht="15.75"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</row>
    <row r="166" spans="2:14" ht="15.75"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</row>
    <row r="167" spans="2:14" ht="15.75"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</row>
    <row r="168" spans="2:14" ht="15.75"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</row>
    <row r="169" spans="2:14" ht="15.75"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</row>
    <row r="170" spans="2:14" ht="15.75"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</row>
    <row r="171" spans="2:14" ht="15.75"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</row>
    <row r="172" spans="2:14" ht="15.75"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</row>
    <row r="173" spans="2:14" ht="15.75"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</row>
    <row r="174" spans="2:14" ht="15.75"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</row>
    <row r="175" spans="2:14" ht="15.75"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</row>
    <row r="176" spans="2:14" ht="15.75"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</row>
    <row r="177" spans="2:14" ht="15.75"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</row>
    <row r="178" spans="2:14" ht="15.75"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</row>
    <row r="179" spans="2:14" ht="15.75"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</row>
    <row r="180" spans="2:14" ht="15.75"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</row>
    <row r="181" spans="2:14" ht="15.75"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</row>
    <row r="182" spans="2:14" ht="15.75"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</row>
    <row r="183" spans="2:14" ht="15.75"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</row>
    <row r="184" spans="2:14" ht="15.75"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</row>
    <row r="185" spans="2:14" ht="15.75"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</row>
    <row r="186" spans="2:14" ht="15.75"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</row>
    <row r="187" spans="2:14" ht="15.75"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</row>
    <row r="188" spans="2:14" ht="15.75"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</row>
    <row r="189" spans="2:14" ht="15.75"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</row>
    <row r="190" spans="2:14" ht="15.75"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</row>
    <row r="191" spans="2:14" ht="15.75"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</row>
    <row r="192" spans="2:14" ht="15.75"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</row>
    <row r="193" spans="2:14" ht="15.75"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</row>
    <row r="194" spans="2:14" ht="15.75"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</row>
    <row r="195" spans="2:14" ht="15.75"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</row>
    <row r="196" spans="2:14" ht="15.75"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</row>
    <row r="197" spans="2:14" ht="15.75"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</row>
    <row r="198" spans="2:14" ht="15.75"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</row>
    <row r="199" spans="2:14" ht="15.75"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</row>
    <row r="200" spans="2:14" ht="15.75"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</row>
    <row r="201" spans="2:14" ht="15.75"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</row>
    <row r="202" spans="2:14" ht="15.75"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</row>
    <row r="203" spans="2:14" ht="15.75"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</row>
    <row r="204" spans="2:14" ht="15.75"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</row>
    <row r="205" spans="2:14" ht="15.75"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</row>
    <row r="206" spans="2:14" ht="15.75"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</row>
    <row r="207" spans="2:14" ht="15.75"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</row>
    <row r="208" spans="2:14" ht="15.75"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</row>
    <row r="209" spans="2:14" ht="15.75"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</row>
    <row r="210" spans="2:14" ht="15.75"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</row>
    <row r="211" spans="2:14" ht="15.75"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</row>
    <row r="212" spans="2:14" ht="15.75"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</row>
    <row r="213" spans="2:14" ht="15.75"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</row>
    <row r="214" spans="2:14" ht="15.75"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</row>
    <row r="215" spans="2:14" ht="15.75"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</row>
    <row r="216" spans="2:14" ht="15.75"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</row>
    <row r="217" spans="2:14" ht="15.75"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</row>
    <row r="218" spans="2:14" ht="15.75"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</row>
    <row r="219" spans="2:14" ht="15.75"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</row>
    <row r="220" spans="2:14" ht="15.75"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</row>
    <row r="221" spans="2:14" ht="15.75"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</row>
    <row r="222" spans="2:14" ht="15.75"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</row>
    <row r="223" spans="2:14" ht="15.75"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</row>
    <row r="224" spans="2:14" ht="15.75"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</row>
    <row r="225" spans="2:14" ht="15.75"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</row>
    <row r="226" spans="2:14" ht="15.75"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</row>
    <row r="227" spans="2:14" ht="15.75"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</row>
    <row r="228" spans="2:14" ht="15.75"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</row>
    <row r="229" spans="2:14" ht="15.75"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</row>
    <row r="230" spans="2:14" ht="15.75"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</row>
    <row r="231" spans="2:14" ht="15.75"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</row>
    <row r="232" spans="2:14" ht="15.75"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</row>
    <row r="233" spans="2:14" ht="15.75"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</row>
    <row r="234" spans="2:14" ht="15.75"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</row>
    <row r="235" spans="2:14" ht="15.75"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</row>
    <row r="236" spans="2:14" ht="15.75"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</row>
    <row r="237" spans="2:14" ht="15.75"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</row>
    <row r="238" spans="2:14" ht="15.75"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</row>
    <row r="239" spans="2:14" ht="15.75"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</row>
    <row r="240" spans="2:14" ht="15.75"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</row>
    <row r="241" spans="2:14" ht="15.75"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</row>
    <row r="242" spans="2:14" ht="15.75"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</row>
    <row r="243" spans="2:14" ht="15.75"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</row>
    <row r="244" spans="2:14" ht="15.75"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</row>
    <row r="245" spans="2:14" ht="15.75"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</row>
    <row r="246" spans="2:14" ht="15.75">
      <c r="B246" s="69"/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</row>
    <row r="247" spans="2:14" ht="15.75"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</row>
    <row r="248" spans="2:14" ht="15.75"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</row>
    <row r="249" spans="2:14" ht="15.75"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</row>
    <row r="250" spans="2:14" ht="15.75"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</row>
    <row r="251" spans="2:14" ht="15.75"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</row>
    <row r="252" spans="2:14" ht="15.75"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</row>
    <row r="253" spans="2:14" ht="15.75"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</row>
    <row r="254" spans="2:14" ht="15.75"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</row>
    <row r="255" spans="2:14" ht="15.75"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</row>
    <row r="256" spans="2:14" ht="15.75"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</row>
    <row r="257" spans="2:14" ht="15.75"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</row>
    <row r="258" spans="2:14" ht="15.75"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</row>
    <row r="259" spans="2:14" ht="15.75"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</row>
    <row r="260" spans="2:14" ht="15.75"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</row>
    <row r="261" spans="2:14" ht="15.75"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</row>
    <row r="262" spans="2:14" ht="15.75"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</row>
    <row r="263" spans="2:14" ht="15.75"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69"/>
    </row>
    <row r="264" spans="2:14" ht="15.75"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</row>
    <row r="265" spans="2:14" ht="15.75"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9"/>
    </row>
    <row r="266" spans="2:14" ht="15.75"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</row>
    <row r="267" spans="2:14" ht="15.75"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</row>
    <row r="268" spans="2:14" ht="15.75"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69"/>
    </row>
    <row r="269" spans="2:14" ht="15.75"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69"/>
    </row>
    <row r="270" spans="2:14" ht="15.75"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M270" s="69"/>
      <c r="N270" s="69"/>
    </row>
    <row r="271" spans="2:14" ht="15.75"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</row>
    <row r="272" spans="2:14" ht="15.75"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</row>
    <row r="273" spans="2:14" ht="15.75">
      <c r="B273" s="69"/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69"/>
    </row>
    <row r="274" spans="2:14" ht="15.75">
      <c r="B274" s="69"/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M274" s="69"/>
      <c r="N274" s="69"/>
    </row>
    <row r="275" spans="2:14" ht="15.75">
      <c r="B275" s="69"/>
      <c r="C275" s="69"/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69"/>
    </row>
    <row r="276" spans="2:14" ht="15.75">
      <c r="B276" s="69"/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69"/>
    </row>
    <row r="277" spans="2:14" ht="15.75"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69"/>
    </row>
    <row r="278" spans="2:14" ht="15.75"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</row>
    <row r="279" spans="2:14" ht="15.75"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</row>
    <row r="280" spans="2:14" ht="15.75"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69"/>
    </row>
    <row r="281" spans="2:14" ht="15.75"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69"/>
    </row>
    <row r="282" spans="2:14" ht="15.75"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</row>
    <row r="283" spans="2:14" ht="15.75"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</row>
    <row r="284" spans="2:14" ht="15.75"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</row>
    <row r="285" spans="2:14" ht="15.75"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</row>
    <row r="286" spans="2:14" ht="15.75"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</row>
    <row r="287" spans="2:14" ht="15.75"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M287" s="69"/>
      <c r="N287" s="69"/>
    </row>
    <row r="288" spans="2:14" ht="15.75"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</row>
    <row r="289" spans="2:14" ht="15.75"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M289" s="69"/>
      <c r="N289" s="69"/>
    </row>
    <row r="290" spans="2:14" ht="15.75"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M290" s="69"/>
      <c r="N290" s="69"/>
    </row>
    <row r="291" spans="2:14" ht="15.75"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M291" s="69"/>
      <c r="N291" s="69"/>
    </row>
    <row r="292" spans="2:14" ht="15.75">
      <c r="B292" s="69"/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M292" s="69"/>
      <c r="N292" s="69"/>
    </row>
    <row r="293" spans="2:14" ht="15.75"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</row>
    <row r="294" spans="2:14" ht="15.75">
      <c r="B294" s="69"/>
      <c r="C294" s="69"/>
      <c r="D294" s="69"/>
      <c r="E294" s="69"/>
      <c r="F294" s="69"/>
      <c r="G294" s="69"/>
      <c r="H294" s="69"/>
      <c r="I294" s="69"/>
      <c r="J294" s="69"/>
      <c r="K294" s="69"/>
      <c r="L294" s="69"/>
      <c r="M294" s="69"/>
      <c r="N294" s="69"/>
    </row>
    <row r="295" spans="2:14" ht="15.75">
      <c r="B295" s="69"/>
      <c r="C295" s="69"/>
      <c r="D295" s="69"/>
      <c r="E295" s="69"/>
      <c r="F295" s="69"/>
      <c r="G295" s="69"/>
      <c r="H295" s="69"/>
      <c r="I295" s="69"/>
      <c r="J295" s="69"/>
      <c r="K295" s="69"/>
      <c r="L295" s="69"/>
      <c r="M295" s="69"/>
      <c r="N295" s="69"/>
    </row>
    <row r="296" spans="2:14" ht="15.75">
      <c r="B296" s="69"/>
      <c r="C296" s="69"/>
      <c r="D296" s="69"/>
      <c r="E296" s="69"/>
      <c r="F296" s="69"/>
      <c r="G296" s="69"/>
      <c r="H296" s="69"/>
      <c r="I296" s="69"/>
      <c r="J296" s="69"/>
      <c r="K296" s="69"/>
      <c r="L296" s="69"/>
      <c r="M296" s="69"/>
      <c r="N296" s="69"/>
    </row>
    <row r="297" spans="2:14" ht="15.75">
      <c r="B297" s="69"/>
      <c r="C297" s="69"/>
      <c r="D297" s="69"/>
      <c r="E297" s="69"/>
      <c r="F297" s="69"/>
      <c r="G297" s="69"/>
      <c r="H297" s="69"/>
      <c r="I297" s="69"/>
      <c r="J297" s="69"/>
      <c r="K297" s="69"/>
      <c r="L297" s="69"/>
      <c r="M297" s="69"/>
      <c r="N297" s="69"/>
    </row>
    <row r="298" spans="2:14" ht="15.75">
      <c r="B298" s="69"/>
      <c r="C298" s="69"/>
      <c r="D298" s="69"/>
      <c r="E298" s="69"/>
      <c r="F298" s="69"/>
      <c r="G298" s="69"/>
      <c r="H298" s="69"/>
      <c r="I298" s="69"/>
      <c r="J298" s="69"/>
      <c r="K298" s="69"/>
      <c r="L298" s="69"/>
      <c r="M298" s="69"/>
      <c r="N298" s="69"/>
    </row>
    <row r="299" spans="2:14" ht="15.75">
      <c r="B299" s="69"/>
      <c r="C299" s="69"/>
      <c r="D299" s="69"/>
      <c r="E299" s="69"/>
      <c r="F299" s="69"/>
      <c r="G299" s="69"/>
      <c r="H299" s="69"/>
      <c r="I299" s="69"/>
      <c r="J299" s="69"/>
      <c r="K299" s="69"/>
      <c r="L299" s="69"/>
      <c r="M299" s="69"/>
      <c r="N299" s="69"/>
    </row>
    <row r="300" spans="2:14" ht="15.75"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M300" s="69"/>
      <c r="N300" s="69"/>
    </row>
    <row r="301" spans="2:14" ht="15.75">
      <c r="B301" s="69"/>
      <c r="C301" s="69"/>
      <c r="D301" s="69"/>
      <c r="E301" s="69"/>
      <c r="F301" s="69"/>
      <c r="G301" s="69"/>
      <c r="H301" s="69"/>
      <c r="I301" s="69"/>
      <c r="J301" s="69"/>
      <c r="K301" s="69"/>
      <c r="L301" s="69"/>
      <c r="M301" s="69"/>
      <c r="N301" s="69"/>
    </row>
    <row r="302" spans="2:14" ht="15.75"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69"/>
      <c r="M302" s="69"/>
      <c r="N302" s="69"/>
    </row>
    <row r="303" spans="2:14" ht="15.75">
      <c r="B303" s="69"/>
      <c r="C303" s="69"/>
      <c r="D303" s="69"/>
      <c r="E303" s="69"/>
      <c r="F303" s="69"/>
      <c r="G303" s="69"/>
      <c r="H303" s="69"/>
      <c r="I303" s="69"/>
      <c r="J303" s="69"/>
      <c r="K303" s="69"/>
      <c r="L303" s="69"/>
      <c r="M303" s="69"/>
      <c r="N303" s="69"/>
    </row>
    <row r="304" spans="2:14" ht="15.75">
      <c r="B304" s="69"/>
      <c r="C304" s="69"/>
      <c r="D304" s="69"/>
      <c r="E304" s="69"/>
      <c r="F304" s="69"/>
      <c r="G304" s="69"/>
      <c r="H304" s="69"/>
      <c r="I304" s="69"/>
      <c r="J304" s="69"/>
      <c r="K304" s="69"/>
      <c r="L304" s="69"/>
      <c r="M304" s="69"/>
      <c r="N304" s="69"/>
    </row>
    <row r="305" spans="2:14" ht="15.75">
      <c r="B305" s="69"/>
      <c r="C305" s="69"/>
      <c r="D305" s="69"/>
      <c r="E305" s="69"/>
      <c r="F305" s="69"/>
      <c r="G305" s="69"/>
      <c r="H305" s="69"/>
      <c r="I305" s="69"/>
      <c r="J305" s="69"/>
      <c r="K305" s="69"/>
      <c r="L305" s="69"/>
      <c r="M305" s="69"/>
      <c r="N305" s="69"/>
    </row>
    <row r="306" spans="2:14" ht="15.75">
      <c r="B306" s="69"/>
      <c r="C306" s="69"/>
      <c r="D306" s="69"/>
      <c r="E306" s="69"/>
      <c r="F306" s="69"/>
      <c r="G306" s="69"/>
      <c r="H306" s="69"/>
      <c r="I306" s="69"/>
      <c r="J306" s="69"/>
      <c r="K306" s="69"/>
      <c r="L306" s="69"/>
      <c r="M306" s="69"/>
      <c r="N306" s="69"/>
    </row>
    <row r="307" spans="2:14" ht="15.75"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M307" s="69"/>
      <c r="N307" s="69"/>
    </row>
    <row r="308" spans="2:14" ht="15.75"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69"/>
      <c r="M308" s="69"/>
      <c r="N308" s="69"/>
    </row>
    <row r="309" spans="2:14" ht="15.75">
      <c r="B309" s="69"/>
      <c r="C309" s="69"/>
      <c r="D309" s="69"/>
      <c r="E309" s="69"/>
      <c r="F309" s="69"/>
      <c r="G309" s="69"/>
      <c r="H309" s="69"/>
      <c r="I309" s="69"/>
      <c r="J309" s="69"/>
      <c r="K309" s="69"/>
      <c r="L309" s="69"/>
      <c r="M309" s="69"/>
      <c r="N309" s="69"/>
    </row>
    <row r="310" spans="2:14" ht="15.75">
      <c r="B310" s="69"/>
      <c r="C310" s="69"/>
      <c r="D310" s="69"/>
      <c r="E310" s="69"/>
      <c r="F310" s="69"/>
      <c r="G310" s="69"/>
      <c r="H310" s="69"/>
      <c r="I310" s="69"/>
      <c r="J310" s="69"/>
      <c r="K310" s="69"/>
      <c r="L310" s="69"/>
      <c r="M310" s="69"/>
      <c r="N310" s="69"/>
    </row>
    <row r="311" spans="2:14" ht="15.75">
      <c r="B311" s="69"/>
      <c r="C311" s="69"/>
      <c r="D311" s="69"/>
      <c r="E311" s="69"/>
      <c r="F311" s="69"/>
      <c r="G311" s="69"/>
      <c r="H311" s="69"/>
      <c r="I311" s="69"/>
      <c r="J311" s="69"/>
      <c r="K311" s="69"/>
      <c r="L311" s="69"/>
      <c r="M311" s="69"/>
      <c r="N311" s="69"/>
    </row>
    <row r="312" spans="2:14" ht="15.75">
      <c r="B312" s="69"/>
      <c r="C312" s="69"/>
      <c r="D312" s="69"/>
      <c r="E312" s="69"/>
      <c r="F312" s="69"/>
      <c r="G312" s="69"/>
      <c r="H312" s="69"/>
      <c r="I312" s="69"/>
      <c r="J312" s="69"/>
      <c r="K312" s="69"/>
      <c r="L312" s="69"/>
      <c r="M312" s="69"/>
      <c r="N312" s="69"/>
    </row>
    <row r="313" spans="2:14" ht="15.75">
      <c r="B313" s="69"/>
      <c r="C313" s="69"/>
      <c r="D313" s="69"/>
      <c r="E313" s="69"/>
      <c r="F313" s="69"/>
      <c r="G313" s="69"/>
      <c r="H313" s="69"/>
      <c r="I313" s="69"/>
      <c r="J313" s="69"/>
      <c r="K313" s="69"/>
      <c r="L313" s="69"/>
      <c r="M313" s="69"/>
      <c r="N313" s="69"/>
    </row>
    <row r="314" spans="2:14" ht="15.75">
      <c r="B314" s="69"/>
      <c r="C314" s="69"/>
      <c r="D314" s="69"/>
      <c r="E314" s="69"/>
      <c r="F314" s="69"/>
      <c r="G314" s="69"/>
      <c r="H314" s="69"/>
      <c r="I314" s="69"/>
      <c r="J314" s="69"/>
      <c r="K314" s="69"/>
      <c r="L314" s="69"/>
      <c r="M314" s="69"/>
      <c r="N314" s="69"/>
    </row>
    <row r="315" spans="2:14" ht="15.75">
      <c r="B315" s="69"/>
      <c r="C315" s="69"/>
      <c r="D315" s="69"/>
      <c r="E315" s="69"/>
      <c r="F315" s="69"/>
      <c r="G315" s="69"/>
      <c r="H315" s="69"/>
      <c r="I315" s="69"/>
      <c r="J315" s="69"/>
      <c r="K315" s="69"/>
      <c r="L315" s="69"/>
      <c r="M315" s="69"/>
      <c r="N315" s="69"/>
    </row>
    <row r="316" spans="2:14" ht="15.75">
      <c r="B316" s="69"/>
      <c r="C316" s="69"/>
      <c r="D316" s="69"/>
      <c r="E316" s="69"/>
      <c r="F316" s="69"/>
      <c r="G316" s="69"/>
      <c r="H316" s="69"/>
      <c r="I316" s="69"/>
      <c r="J316" s="69"/>
      <c r="K316" s="69"/>
      <c r="L316" s="69"/>
      <c r="M316" s="69"/>
      <c r="N316" s="69"/>
    </row>
    <row r="317" spans="2:14" ht="15.75"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M317" s="69"/>
      <c r="N317" s="69"/>
    </row>
    <row r="318" spans="2:14" ht="15.75">
      <c r="B318" s="69"/>
      <c r="C318" s="69"/>
      <c r="D318" s="69"/>
      <c r="E318" s="69"/>
      <c r="F318" s="69"/>
      <c r="G318" s="69"/>
      <c r="H318" s="69"/>
      <c r="I318" s="69"/>
      <c r="J318" s="69"/>
      <c r="K318" s="69"/>
      <c r="L318" s="69"/>
      <c r="M318" s="69"/>
      <c r="N318" s="69"/>
    </row>
    <row r="319" spans="2:14" ht="15.75">
      <c r="B319" s="69"/>
      <c r="C319" s="69"/>
      <c r="D319" s="69"/>
      <c r="E319" s="69"/>
      <c r="F319" s="69"/>
      <c r="G319" s="69"/>
      <c r="H319" s="69"/>
      <c r="I319" s="69"/>
      <c r="J319" s="69"/>
      <c r="K319" s="69"/>
      <c r="L319" s="69"/>
      <c r="M319" s="69"/>
      <c r="N319" s="69"/>
    </row>
    <row r="320" spans="2:14" ht="15.75">
      <c r="B320" s="69"/>
      <c r="C320" s="69"/>
      <c r="D320" s="69"/>
      <c r="E320" s="69"/>
      <c r="F320" s="69"/>
      <c r="G320" s="69"/>
      <c r="H320" s="69"/>
      <c r="I320" s="69"/>
      <c r="J320" s="69"/>
      <c r="K320" s="69"/>
      <c r="L320" s="69"/>
      <c r="M320" s="69"/>
      <c r="N320" s="69"/>
    </row>
    <row r="321" spans="2:14" ht="15.75">
      <c r="B321" s="69"/>
      <c r="C321" s="69"/>
      <c r="D321" s="69"/>
      <c r="E321" s="69"/>
      <c r="F321" s="69"/>
      <c r="G321" s="69"/>
      <c r="H321" s="69"/>
      <c r="I321" s="69"/>
      <c r="J321" s="69"/>
      <c r="K321" s="69"/>
      <c r="L321" s="69"/>
      <c r="M321" s="69"/>
      <c r="N321" s="69"/>
    </row>
    <row r="322" spans="2:14" ht="15.75">
      <c r="B322" s="69"/>
      <c r="C322" s="69"/>
      <c r="D322" s="69"/>
      <c r="E322" s="69"/>
      <c r="F322" s="69"/>
      <c r="G322" s="69"/>
      <c r="H322" s="69"/>
      <c r="I322" s="69"/>
      <c r="J322" s="69"/>
      <c r="K322" s="69"/>
      <c r="L322" s="69"/>
      <c r="M322" s="69"/>
      <c r="N322" s="69"/>
    </row>
    <row r="323" spans="2:14" ht="15.75">
      <c r="B323" s="69"/>
      <c r="C323" s="69"/>
      <c r="D323" s="69"/>
      <c r="E323" s="69"/>
      <c r="F323" s="69"/>
      <c r="G323" s="69"/>
      <c r="H323" s="69"/>
      <c r="I323" s="69"/>
      <c r="J323" s="69"/>
      <c r="K323" s="69"/>
      <c r="L323" s="69"/>
      <c r="M323" s="69"/>
      <c r="N323" s="69"/>
    </row>
    <row r="324" spans="2:14" ht="15.75">
      <c r="B324" s="69"/>
      <c r="C324" s="69"/>
      <c r="D324" s="69"/>
      <c r="E324" s="69"/>
      <c r="F324" s="69"/>
      <c r="G324" s="69"/>
      <c r="H324" s="69"/>
      <c r="I324" s="69"/>
      <c r="J324" s="69"/>
      <c r="K324" s="69"/>
      <c r="L324" s="69"/>
      <c r="M324" s="69"/>
      <c r="N324" s="69"/>
    </row>
    <row r="325" spans="2:14" ht="15.75">
      <c r="B325" s="69"/>
      <c r="C325" s="69"/>
      <c r="D325" s="69"/>
      <c r="E325" s="69"/>
      <c r="F325" s="69"/>
      <c r="G325" s="69"/>
      <c r="H325" s="69"/>
      <c r="I325" s="69"/>
      <c r="J325" s="69"/>
      <c r="K325" s="69"/>
      <c r="L325" s="69"/>
      <c r="M325" s="69"/>
      <c r="N325" s="69"/>
    </row>
    <row r="326" spans="2:14" ht="15.75">
      <c r="B326" s="69"/>
      <c r="C326" s="69"/>
      <c r="D326" s="69"/>
      <c r="E326" s="69"/>
      <c r="F326" s="69"/>
      <c r="G326" s="69"/>
      <c r="H326" s="69"/>
      <c r="I326" s="69"/>
      <c r="J326" s="69"/>
      <c r="K326" s="69"/>
      <c r="L326" s="69"/>
      <c r="M326" s="69"/>
      <c r="N326" s="69"/>
    </row>
    <row r="327" spans="2:14" ht="15.75">
      <c r="B327" s="69"/>
      <c r="C327" s="69"/>
      <c r="D327" s="69"/>
      <c r="E327" s="69"/>
      <c r="F327" s="69"/>
      <c r="G327" s="69"/>
      <c r="H327" s="69"/>
      <c r="I327" s="69"/>
      <c r="J327" s="69"/>
      <c r="K327" s="69"/>
      <c r="L327" s="69"/>
      <c r="M327" s="69"/>
      <c r="N327" s="69"/>
    </row>
    <row r="328" spans="2:14" ht="15.75">
      <c r="B328" s="69"/>
      <c r="C328" s="69"/>
      <c r="D328" s="69"/>
      <c r="E328" s="69"/>
      <c r="F328" s="69"/>
      <c r="G328" s="69"/>
      <c r="H328" s="69"/>
      <c r="I328" s="69"/>
      <c r="J328" s="69"/>
      <c r="K328" s="69"/>
      <c r="L328" s="69"/>
      <c r="M328" s="69"/>
      <c r="N328" s="69"/>
    </row>
    <row r="329" spans="2:14" ht="15.75">
      <c r="B329" s="69"/>
      <c r="C329" s="69"/>
      <c r="D329" s="69"/>
      <c r="E329" s="69"/>
      <c r="F329" s="69"/>
      <c r="G329" s="69"/>
      <c r="H329" s="69"/>
      <c r="I329" s="69"/>
      <c r="J329" s="69"/>
      <c r="K329" s="69"/>
      <c r="L329" s="69"/>
      <c r="M329" s="69"/>
      <c r="N329" s="69"/>
    </row>
    <row r="330" spans="2:14" ht="15.75">
      <c r="B330" s="69"/>
      <c r="C330" s="69"/>
      <c r="D330" s="69"/>
      <c r="E330" s="69"/>
      <c r="F330" s="69"/>
      <c r="G330" s="69"/>
      <c r="H330" s="69"/>
      <c r="I330" s="69"/>
      <c r="J330" s="69"/>
      <c r="K330" s="69"/>
      <c r="L330" s="69"/>
      <c r="M330" s="69"/>
      <c r="N330" s="69"/>
    </row>
    <row r="331" spans="2:14" ht="15.75">
      <c r="B331" s="69"/>
      <c r="C331" s="69"/>
      <c r="D331" s="69"/>
      <c r="E331" s="69"/>
      <c r="F331" s="69"/>
      <c r="G331" s="69"/>
      <c r="H331" s="69"/>
      <c r="I331" s="69"/>
      <c r="J331" s="69"/>
      <c r="K331" s="69"/>
      <c r="L331" s="69"/>
      <c r="M331" s="69"/>
      <c r="N331" s="69"/>
    </row>
    <row r="966" ht="15.75">
      <c r="G966" s="67"/>
    </row>
    <row r="967" ht="15.75">
      <c r="G967" s="13"/>
    </row>
  </sheetData>
  <sheetProtection password="FB92" sheet="1" objects="1" scenarios="1"/>
  <mergeCells count="6">
    <mergeCell ref="A4:E4"/>
    <mergeCell ref="B9:F10"/>
    <mergeCell ref="A7:M7"/>
    <mergeCell ref="D23:D24"/>
    <mergeCell ref="A9:A10"/>
    <mergeCell ref="D18:E18"/>
  </mergeCells>
  <hyperlinks>
    <hyperlink ref="A4" r:id="rId1" display="www.karampalis.gr"/>
    <hyperlink ref="B25" r:id="rId2" display="www.karampalis.gr"/>
    <hyperlink ref="I20" r:id="rId3" display="www.karampalis.g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6"/>
  <headerFooter>
    <oddHeader>&amp;Lwww.karampalis.gr</oddHeader>
    <oddFooter>&amp;Lwww.karampalis.gr</oddFooter>
  </headerFooter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Probook</dc:creator>
  <cp:keywords/>
  <dc:description/>
  <cp:lastModifiedBy>Probook</cp:lastModifiedBy>
  <cp:lastPrinted>2013-05-22T11:02:39Z</cp:lastPrinted>
  <dcterms:created xsi:type="dcterms:W3CDTF">2013-05-22T08:53:02Z</dcterms:created>
  <dcterms:modified xsi:type="dcterms:W3CDTF">2013-05-27T09:59:07Z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